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miato\desktop\Z\PG\CULTURA GENERALE\Politica\PD\PD 2019-2023\ELEZIONI 2020\RISULTATI ELEZIONI\"/>
    </mc:Choice>
  </mc:AlternateContent>
  <bookViews>
    <workbookView xWindow="0" yWindow="0" windowWidth="17389" windowHeight="10284" firstSheet="1" activeTab="1"/>
  </bookViews>
  <sheets>
    <sheet name="sintesi 1° turno" sheetId="2" r:id="rId1"/>
    <sheet name="voti di lista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5" i="5" l="1"/>
  <c r="AO35" i="5"/>
  <c r="AN35" i="5"/>
  <c r="AM35" i="5"/>
  <c r="AK35" i="5"/>
  <c r="AH35" i="5"/>
  <c r="AF35" i="5"/>
  <c r="AE35" i="5"/>
  <c r="AD35" i="5"/>
  <c r="AC35" i="5"/>
  <c r="Z35" i="5"/>
  <c r="X35" i="5"/>
  <c r="W35" i="5"/>
  <c r="V35" i="5"/>
  <c r="S35" i="5"/>
  <c r="R35" i="5"/>
  <c r="Q35" i="5"/>
  <c r="N35" i="5"/>
  <c r="M35" i="5"/>
  <c r="L35" i="5"/>
  <c r="I35" i="5"/>
  <c r="G35" i="5"/>
  <c r="F35" i="5"/>
  <c r="E35" i="5"/>
  <c r="D35" i="5"/>
  <c r="AP18" i="5"/>
  <c r="AP36" i="5" s="1"/>
  <c r="AO18" i="5"/>
  <c r="AO36" i="5" s="1"/>
  <c r="AN18" i="5"/>
  <c r="AN36" i="5" s="1"/>
  <c r="AM18" i="5"/>
  <c r="AM36" i="5" s="1"/>
  <c r="AK18" i="5"/>
  <c r="AK36" i="5" s="1"/>
  <c r="AH18" i="5"/>
  <c r="AH36" i="5" s="1"/>
  <c r="AF18" i="5"/>
  <c r="AF36" i="5" s="1"/>
  <c r="AE18" i="5"/>
  <c r="AE36" i="5" s="1"/>
  <c r="AD18" i="5"/>
  <c r="AD36" i="5" s="1"/>
  <c r="AC18" i="5"/>
  <c r="AC36" i="5" s="1"/>
  <c r="Z18" i="5"/>
  <c r="Z36" i="5" s="1"/>
  <c r="X18" i="5"/>
  <c r="X36" i="5" s="1"/>
  <c r="W18" i="5"/>
  <c r="W36" i="5" s="1"/>
  <c r="V18" i="5"/>
  <c r="V36" i="5" s="1"/>
  <c r="S18" i="5"/>
  <c r="S36" i="5" s="1"/>
  <c r="R18" i="5"/>
  <c r="R36" i="5" s="1"/>
  <c r="Q18" i="5"/>
  <c r="Q36" i="5" s="1"/>
  <c r="N18" i="5"/>
  <c r="N36" i="5" s="1"/>
  <c r="M18" i="5"/>
  <c r="M36" i="5" s="1"/>
  <c r="L18" i="5"/>
  <c r="L36" i="5" s="1"/>
  <c r="I18" i="5"/>
  <c r="I36" i="5" s="1"/>
  <c r="G18" i="5"/>
  <c r="G36" i="5" s="1"/>
  <c r="F18" i="5"/>
  <c r="F36" i="5" s="1"/>
  <c r="E18" i="5"/>
  <c r="E36" i="5" s="1"/>
  <c r="D18" i="5"/>
  <c r="D36" i="5" s="1"/>
  <c r="M19" i="2" l="1"/>
  <c r="M10" i="2"/>
  <c r="AQ7" i="5"/>
  <c r="AQ8" i="5"/>
  <c r="AQ9" i="5"/>
  <c r="AQ10" i="5"/>
  <c r="AQ11" i="5"/>
  <c r="AQ12" i="5"/>
  <c r="AQ13" i="5"/>
  <c r="AQ16" i="5"/>
  <c r="AQ3" i="5"/>
  <c r="AQ4" i="5"/>
  <c r="AQ5" i="5"/>
  <c r="AQ6" i="5"/>
  <c r="AQ14" i="5"/>
  <c r="AQ15" i="5"/>
  <c r="AQ19" i="5"/>
  <c r="AQ20" i="5"/>
  <c r="AQ21" i="5"/>
  <c r="AQ23" i="5"/>
  <c r="AQ25" i="5"/>
  <c r="AQ17" i="5"/>
  <c r="AQ26" i="5"/>
  <c r="AQ27" i="5"/>
  <c r="AQ28" i="5"/>
  <c r="AQ29" i="5"/>
  <c r="AQ30" i="5"/>
  <c r="AQ32" i="5"/>
  <c r="AQ33" i="5"/>
  <c r="AQ34" i="5"/>
  <c r="AQ24" i="5"/>
  <c r="AQ22" i="5"/>
  <c r="AQ31" i="5"/>
  <c r="AQ2" i="5"/>
  <c r="AG7" i="5"/>
  <c r="AG8" i="5"/>
  <c r="AI8" i="5" s="1"/>
  <c r="AJ8" i="5" s="1"/>
  <c r="AG9" i="5"/>
  <c r="AI9" i="5" s="1"/>
  <c r="AJ9" i="5" s="1"/>
  <c r="AG10" i="5"/>
  <c r="AI10" i="5" s="1"/>
  <c r="AJ10" i="5" s="1"/>
  <c r="AG11" i="5"/>
  <c r="AI11" i="5" s="1"/>
  <c r="AJ11" i="5" s="1"/>
  <c r="AG12" i="5"/>
  <c r="AI12" i="5" s="1"/>
  <c r="AJ12" i="5" s="1"/>
  <c r="AG13" i="5"/>
  <c r="AI13" i="5" s="1"/>
  <c r="AJ13" i="5" s="1"/>
  <c r="AG16" i="5"/>
  <c r="AI16" i="5" s="1"/>
  <c r="AJ16" i="5" s="1"/>
  <c r="AG3" i="5"/>
  <c r="AI3" i="5" s="1"/>
  <c r="AJ3" i="5" s="1"/>
  <c r="AG4" i="5"/>
  <c r="AI4" i="5" s="1"/>
  <c r="AJ4" i="5" s="1"/>
  <c r="AG5" i="5"/>
  <c r="AI5" i="5" s="1"/>
  <c r="AJ5" i="5" s="1"/>
  <c r="AG6" i="5"/>
  <c r="AI6" i="5" s="1"/>
  <c r="AJ6" i="5" s="1"/>
  <c r="AG14" i="5"/>
  <c r="AI14" i="5" s="1"/>
  <c r="AJ14" i="5" s="1"/>
  <c r="AG15" i="5"/>
  <c r="AI15" i="5" s="1"/>
  <c r="AJ15" i="5" s="1"/>
  <c r="AG19" i="5"/>
  <c r="AG20" i="5"/>
  <c r="AI20" i="5" s="1"/>
  <c r="AJ20" i="5" s="1"/>
  <c r="AG21" i="5"/>
  <c r="AI21" i="5" s="1"/>
  <c r="AJ21" i="5" s="1"/>
  <c r="AG23" i="5"/>
  <c r="AI23" i="5" s="1"/>
  <c r="AJ23" i="5" s="1"/>
  <c r="AG25" i="5"/>
  <c r="AI25" i="5" s="1"/>
  <c r="AJ25" i="5" s="1"/>
  <c r="AG17" i="5"/>
  <c r="AG26" i="5"/>
  <c r="AG27" i="5"/>
  <c r="AI27" i="5" s="1"/>
  <c r="AJ27" i="5" s="1"/>
  <c r="AG28" i="5"/>
  <c r="AI28" i="5" s="1"/>
  <c r="AJ28" i="5" s="1"/>
  <c r="AG29" i="5"/>
  <c r="AI29" i="5" s="1"/>
  <c r="AJ29" i="5" s="1"/>
  <c r="AG30" i="5"/>
  <c r="AI30" i="5" s="1"/>
  <c r="AJ30" i="5" s="1"/>
  <c r="AG32" i="5"/>
  <c r="AI32" i="5" s="1"/>
  <c r="AJ32" i="5" s="1"/>
  <c r="AG33" i="5"/>
  <c r="AI33" i="5" s="1"/>
  <c r="AJ33" i="5" s="1"/>
  <c r="AG34" i="5"/>
  <c r="AI34" i="5" s="1"/>
  <c r="AJ34" i="5" s="1"/>
  <c r="AG24" i="5"/>
  <c r="AI24" i="5" s="1"/>
  <c r="AJ24" i="5" s="1"/>
  <c r="AG22" i="5"/>
  <c r="AI22" i="5" s="1"/>
  <c r="AJ22" i="5" s="1"/>
  <c r="AG31" i="5"/>
  <c r="AI31" i="5" s="1"/>
  <c r="AJ31" i="5" s="1"/>
  <c r="AG2" i="5"/>
  <c r="Y7" i="5"/>
  <c r="Y8" i="5"/>
  <c r="AA8" i="5" s="1"/>
  <c r="AB8" i="5" s="1"/>
  <c r="Y9" i="5"/>
  <c r="AA9" i="5" s="1"/>
  <c r="AB9" i="5" s="1"/>
  <c r="Y10" i="5"/>
  <c r="AA10" i="5" s="1"/>
  <c r="AB10" i="5" s="1"/>
  <c r="Y11" i="5"/>
  <c r="AA11" i="5" s="1"/>
  <c r="AB11" i="5" s="1"/>
  <c r="Y12" i="5"/>
  <c r="AA12" i="5" s="1"/>
  <c r="AB12" i="5" s="1"/>
  <c r="Y13" i="5"/>
  <c r="AA13" i="5" s="1"/>
  <c r="AB13" i="5" s="1"/>
  <c r="Y16" i="5"/>
  <c r="AA16" i="5" s="1"/>
  <c r="AB16" i="5" s="1"/>
  <c r="Y3" i="5"/>
  <c r="AA3" i="5" s="1"/>
  <c r="AB3" i="5" s="1"/>
  <c r="Y4" i="5"/>
  <c r="AA4" i="5" s="1"/>
  <c r="AB4" i="5" s="1"/>
  <c r="Y5" i="5"/>
  <c r="AA5" i="5" s="1"/>
  <c r="AB5" i="5" s="1"/>
  <c r="Y6" i="5"/>
  <c r="AA6" i="5" s="1"/>
  <c r="AB6" i="5" s="1"/>
  <c r="Y14" i="5"/>
  <c r="AA14" i="5" s="1"/>
  <c r="AB14" i="5" s="1"/>
  <c r="Y15" i="5"/>
  <c r="AA15" i="5" s="1"/>
  <c r="AB15" i="5" s="1"/>
  <c r="Y19" i="5"/>
  <c r="Y20" i="5"/>
  <c r="AA20" i="5" s="1"/>
  <c r="AB20" i="5" s="1"/>
  <c r="Y21" i="5"/>
  <c r="AA21" i="5" s="1"/>
  <c r="AB21" i="5" s="1"/>
  <c r="Y23" i="5"/>
  <c r="AA23" i="5" s="1"/>
  <c r="AB23" i="5" s="1"/>
  <c r="Y25" i="5"/>
  <c r="AA25" i="5" s="1"/>
  <c r="AB25" i="5" s="1"/>
  <c r="Y17" i="5"/>
  <c r="Y26" i="5"/>
  <c r="Y27" i="5"/>
  <c r="AA27" i="5" s="1"/>
  <c r="AB27" i="5" s="1"/>
  <c r="Y28" i="5"/>
  <c r="AA28" i="5" s="1"/>
  <c r="AB28" i="5" s="1"/>
  <c r="Y29" i="5"/>
  <c r="AA29" i="5" s="1"/>
  <c r="AB29" i="5" s="1"/>
  <c r="Y30" i="5"/>
  <c r="AA30" i="5" s="1"/>
  <c r="AB30" i="5" s="1"/>
  <c r="Y32" i="5"/>
  <c r="AA32" i="5" s="1"/>
  <c r="AB32" i="5" s="1"/>
  <c r="Y33" i="5"/>
  <c r="AA33" i="5" s="1"/>
  <c r="AB33" i="5" s="1"/>
  <c r="Y34" i="5"/>
  <c r="AA34" i="5" s="1"/>
  <c r="AB34" i="5" s="1"/>
  <c r="Y24" i="5"/>
  <c r="AA24" i="5" s="1"/>
  <c r="AB24" i="5" s="1"/>
  <c r="Y22" i="5"/>
  <c r="AA22" i="5" s="1"/>
  <c r="AB22" i="5" s="1"/>
  <c r="Y31" i="5"/>
  <c r="AA31" i="5" s="1"/>
  <c r="AB31" i="5" s="1"/>
  <c r="Y2" i="5"/>
  <c r="O31" i="5"/>
  <c r="P31" i="5" s="1"/>
  <c r="O22" i="5"/>
  <c r="P22" i="5" s="1"/>
  <c r="O24" i="5"/>
  <c r="P24" i="5" s="1"/>
  <c r="O34" i="5"/>
  <c r="P34" i="5" s="1"/>
  <c r="O33" i="5"/>
  <c r="P33" i="5" s="1"/>
  <c r="O32" i="5"/>
  <c r="P32" i="5" s="1"/>
  <c r="O30" i="5"/>
  <c r="P30" i="5" s="1"/>
  <c r="O29" i="5"/>
  <c r="P29" i="5" s="1"/>
  <c r="O28" i="5"/>
  <c r="P28" i="5" s="1"/>
  <c r="O27" i="5"/>
  <c r="P27" i="5" s="1"/>
  <c r="O26" i="5"/>
  <c r="O17" i="5"/>
  <c r="O25" i="5"/>
  <c r="P25" i="5" s="1"/>
  <c r="O23" i="5"/>
  <c r="P23" i="5" s="1"/>
  <c r="O21" i="5"/>
  <c r="P21" i="5" s="1"/>
  <c r="O20" i="5"/>
  <c r="P20" i="5" s="1"/>
  <c r="O19" i="5"/>
  <c r="O15" i="5"/>
  <c r="P15" i="5" s="1"/>
  <c r="O14" i="5"/>
  <c r="P14" i="5" s="1"/>
  <c r="O6" i="5"/>
  <c r="P6" i="5" s="1"/>
  <c r="O5" i="5"/>
  <c r="P5" i="5" s="1"/>
  <c r="O4" i="5"/>
  <c r="P4" i="5" s="1"/>
  <c r="O3" i="5"/>
  <c r="P3" i="5" s="1"/>
  <c r="O16" i="5"/>
  <c r="P16" i="5" s="1"/>
  <c r="O13" i="5"/>
  <c r="P13" i="5" s="1"/>
  <c r="O12" i="5"/>
  <c r="P12" i="5" s="1"/>
  <c r="O11" i="5"/>
  <c r="P11" i="5" s="1"/>
  <c r="O10" i="5"/>
  <c r="P10" i="5" s="1"/>
  <c r="O9" i="5"/>
  <c r="P9" i="5" s="1"/>
  <c r="O8" i="5"/>
  <c r="P8" i="5" s="1"/>
  <c r="O7" i="5"/>
  <c r="O2" i="5"/>
  <c r="AG35" i="5" l="1"/>
  <c r="Y18" i="5"/>
  <c r="Y36" i="5" s="1"/>
  <c r="AQ18" i="5"/>
  <c r="AQ36" i="5" s="1"/>
  <c r="O35" i="5"/>
  <c r="Y35" i="5"/>
  <c r="AQ35" i="5"/>
  <c r="O18" i="5"/>
  <c r="O36" i="5" s="1"/>
  <c r="AG18" i="5"/>
  <c r="AG36" i="5" s="1"/>
  <c r="P2" i="5"/>
  <c r="AI2" i="5"/>
  <c r="AA17" i="5"/>
  <c r="P7" i="5"/>
  <c r="P26" i="5"/>
  <c r="AA19" i="5"/>
  <c r="AI26" i="5"/>
  <c r="AI7" i="5"/>
  <c r="AA26" i="5"/>
  <c r="AA7" i="5"/>
  <c r="AI19" i="5"/>
  <c r="AI35" i="5" s="1"/>
  <c r="P19" i="5"/>
  <c r="P17" i="5"/>
  <c r="AI17" i="5"/>
  <c r="AA2" i="5"/>
  <c r="H7" i="5"/>
  <c r="H8" i="5"/>
  <c r="H9" i="5"/>
  <c r="H10" i="5"/>
  <c r="H11" i="5"/>
  <c r="H12" i="5"/>
  <c r="H13" i="5"/>
  <c r="H16" i="5"/>
  <c r="H3" i="5"/>
  <c r="H4" i="5"/>
  <c r="H5" i="5"/>
  <c r="H6" i="5"/>
  <c r="H14" i="5"/>
  <c r="H15" i="5"/>
  <c r="H19" i="5"/>
  <c r="H20" i="5"/>
  <c r="H21" i="5"/>
  <c r="H23" i="5"/>
  <c r="H25" i="5"/>
  <c r="H17" i="5"/>
  <c r="H26" i="5"/>
  <c r="H27" i="5"/>
  <c r="H28" i="5"/>
  <c r="H29" i="5"/>
  <c r="H30" i="5"/>
  <c r="H32" i="5"/>
  <c r="H33" i="5"/>
  <c r="H34" i="5"/>
  <c r="H24" i="5"/>
  <c r="H22" i="5"/>
  <c r="H31" i="5"/>
  <c r="H2" i="5"/>
  <c r="H18" i="5" l="1"/>
  <c r="H36" i="5" s="1"/>
  <c r="AA18" i="5"/>
  <c r="AA36" i="5" s="1"/>
  <c r="H35" i="5"/>
  <c r="P35" i="5"/>
  <c r="P18" i="5"/>
  <c r="P36" i="5" s="1"/>
  <c r="AA35" i="5"/>
  <c r="AJ2" i="5"/>
  <c r="AI18" i="5"/>
  <c r="AI36" i="5" s="1"/>
  <c r="AB26" i="5"/>
  <c r="AJ7" i="5"/>
  <c r="AB19" i="5"/>
  <c r="AB17" i="5"/>
  <c r="AB7" i="5"/>
  <c r="AJ26" i="5"/>
  <c r="AJ17" i="5"/>
  <c r="AJ19" i="5"/>
  <c r="J24" i="5"/>
  <c r="K24" i="5" s="1"/>
  <c r="AL24" i="5"/>
  <c r="AR24" i="5" s="1"/>
  <c r="J30" i="5"/>
  <c r="K30" i="5" s="1"/>
  <c r="AL30" i="5"/>
  <c r="AR30" i="5" s="1"/>
  <c r="J26" i="5"/>
  <c r="AL26" i="5"/>
  <c r="J21" i="5"/>
  <c r="K21" i="5" s="1"/>
  <c r="AL21" i="5"/>
  <c r="AR21" i="5" s="1"/>
  <c r="J14" i="5"/>
  <c r="K14" i="5" s="1"/>
  <c r="AL14" i="5"/>
  <c r="AR14" i="5" s="1"/>
  <c r="J3" i="5"/>
  <c r="K3" i="5" s="1"/>
  <c r="AL3" i="5"/>
  <c r="AR3" i="5" s="1"/>
  <c r="J11" i="5"/>
  <c r="K11" i="5" s="1"/>
  <c r="AL11" i="5"/>
  <c r="AR11" i="5" s="1"/>
  <c r="J7" i="5"/>
  <c r="AL7" i="5"/>
  <c r="J2" i="5"/>
  <c r="AL2" i="5"/>
  <c r="J34" i="5"/>
  <c r="K34" i="5" s="1"/>
  <c r="AL34" i="5"/>
  <c r="AR34" i="5" s="1"/>
  <c r="J29" i="5"/>
  <c r="K29" i="5" s="1"/>
  <c r="AL29" i="5"/>
  <c r="AR29" i="5" s="1"/>
  <c r="J17" i="5"/>
  <c r="AL17" i="5"/>
  <c r="J20" i="5"/>
  <c r="K20" i="5" s="1"/>
  <c r="AL20" i="5"/>
  <c r="AR20" i="5" s="1"/>
  <c r="J6" i="5"/>
  <c r="K6" i="5" s="1"/>
  <c r="AL6" i="5"/>
  <c r="AR6" i="5" s="1"/>
  <c r="J16" i="5"/>
  <c r="K16" i="5" s="1"/>
  <c r="AL16" i="5"/>
  <c r="AR16" i="5" s="1"/>
  <c r="J10" i="5"/>
  <c r="K10" i="5" s="1"/>
  <c r="AL10" i="5"/>
  <c r="AR10" i="5" s="1"/>
  <c r="J31" i="5"/>
  <c r="K31" i="5" s="1"/>
  <c r="AL31" i="5"/>
  <c r="AR31" i="5" s="1"/>
  <c r="J33" i="5"/>
  <c r="K33" i="5" s="1"/>
  <c r="AL33" i="5"/>
  <c r="AR33" i="5" s="1"/>
  <c r="J28" i="5"/>
  <c r="K28" i="5" s="1"/>
  <c r="AL28" i="5"/>
  <c r="AR28" i="5" s="1"/>
  <c r="J25" i="5"/>
  <c r="K25" i="5" s="1"/>
  <c r="AL25" i="5"/>
  <c r="AR25" i="5" s="1"/>
  <c r="J19" i="5"/>
  <c r="AL19" i="5"/>
  <c r="J5" i="5"/>
  <c r="K5" i="5" s="1"/>
  <c r="AL5" i="5"/>
  <c r="AR5" i="5" s="1"/>
  <c r="J13" i="5"/>
  <c r="K13" i="5" s="1"/>
  <c r="AL13" i="5"/>
  <c r="AR13" i="5" s="1"/>
  <c r="J9" i="5"/>
  <c r="K9" i="5" s="1"/>
  <c r="AL9" i="5"/>
  <c r="AR9" i="5" s="1"/>
  <c r="J22" i="5"/>
  <c r="K22" i="5" s="1"/>
  <c r="AL22" i="5"/>
  <c r="AR22" i="5" s="1"/>
  <c r="J32" i="5"/>
  <c r="K32" i="5" s="1"/>
  <c r="AL32" i="5"/>
  <c r="AR32" i="5" s="1"/>
  <c r="J27" i="5"/>
  <c r="K27" i="5" s="1"/>
  <c r="AL27" i="5"/>
  <c r="AR27" i="5" s="1"/>
  <c r="J23" i="5"/>
  <c r="K23" i="5" s="1"/>
  <c r="AL23" i="5"/>
  <c r="AR23" i="5" s="1"/>
  <c r="J15" i="5"/>
  <c r="K15" i="5" s="1"/>
  <c r="AL15" i="5"/>
  <c r="AR15" i="5" s="1"/>
  <c r="J4" i="5"/>
  <c r="K4" i="5" s="1"/>
  <c r="AL4" i="5"/>
  <c r="AR4" i="5" s="1"/>
  <c r="J12" i="5"/>
  <c r="K12" i="5" s="1"/>
  <c r="AL12" i="5"/>
  <c r="AR12" i="5" s="1"/>
  <c r="J8" i="5"/>
  <c r="K8" i="5" s="1"/>
  <c r="AL8" i="5"/>
  <c r="AR8" i="5" s="1"/>
  <c r="AB2" i="5"/>
  <c r="AJ35" i="5" l="1"/>
  <c r="AL35" i="5"/>
  <c r="AB35" i="5"/>
  <c r="AJ18" i="5"/>
  <c r="AJ36" i="5" s="1"/>
  <c r="AL18" i="5"/>
  <c r="AL36" i="5" s="1"/>
  <c r="J35" i="5"/>
  <c r="AB18" i="5"/>
  <c r="AB36" i="5" s="1"/>
  <c r="J18" i="5"/>
  <c r="J36" i="5" s="1"/>
  <c r="K2" i="5"/>
  <c r="AR2" i="5"/>
  <c r="K7" i="5"/>
  <c r="AR19" i="5"/>
  <c r="AR35" i="5" s="1"/>
  <c r="AR26" i="5"/>
  <c r="K19" i="5"/>
  <c r="K26" i="5"/>
  <c r="AR17" i="5"/>
  <c r="AR7" i="5"/>
  <c r="K17" i="5"/>
  <c r="C22" i="2"/>
  <c r="D22" i="2" s="1"/>
  <c r="D21" i="2"/>
  <c r="D20" i="2"/>
  <c r="D18" i="2"/>
  <c r="D17" i="2"/>
  <c r="N16" i="2"/>
  <c r="M16" i="2"/>
  <c r="C12" i="2"/>
  <c r="D11" i="2" s="1"/>
  <c r="D9" i="2"/>
  <c r="N7" i="2"/>
  <c r="M7" i="2"/>
  <c r="D7" i="2"/>
  <c r="D3" i="2"/>
  <c r="K35" i="5" l="1"/>
  <c r="K18" i="5"/>
  <c r="K36" i="5" s="1"/>
  <c r="AR18" i="5"/>
  <c r="AR36" i="5" s="1"/>
  <c r="D10" i="2"/>
  <c r="D4" i="2"/>
  <c r="D12" i="2"/>
  <c r="D5" i="2"/>
  <c r="D6" i="2"/>
  <c r="D8" i="2"/>
  <c r="D19" i="2"/>
  <c r="T27" i="5" l="1"/>
  <c r="U27" i="5" s="1"/>
  <c r="T16" i="5"/>
  <c r="U16" i="5" s="1"/>
  <c r="T30" i="5"/>
  <c r="U30" i="5" s="1"/>
  <c r="T21" i="5"/>
  <c r="U21" i="5" s="1"/>
  <c r="T34" i="5"/>
  <c r="U34" i="5" s="1"/>
  <c r="T6" i="5"/>
  <c r="U6" i="5" s="1"/>
  <c r="T23" i="5"/>
  <c r="U23" i="5" s="1"/>
  <c r="T12" i="5"/>
  <c r="U12" i="5" s="1"/>
  <c r="T32" i="5"/>
  <c r="U32" i="5" s="1"/>
  <c r="T17" i="5"/>
  <c r="T3" i="5"/>
  <c r="U3" i="5" s="1"/>
  <c r="T29" i="5"/>
  <c r="U29" i="5" s="1"/>
  <c r="T15" i="5"/>
  <c r="U15" i="5" s="1"/>
  <c r="T9" i="5"/>
  <c r="U9" i="5" s="1"/>
  <c r="T13" i="5"/>
  <c r="U13" i="5" s="1"/>
  <c r="T5" i="5"/>
  <c r="U5" i="5" s="1"/>
  <c r="T22" i="5"/>
  <c r="U22" i="5" s="1"/>
  <c r="T28" i="5"/>
  <c r="U28" i="5" s="1"/>
  <c r="T31" i="5"/>
  <c r="U31" i="5" s="1"/>
  <c r="T24" i="5"/>
  <c r="U24" i="5" s="1"/>
  <c r="T7" i="5"/>
  <c r="U7" i="5" s="1"/>
  <c r="T2" i="5"/>
  <c r="T26" i="5"/>
  <c r="T25" i="5"/>
  <c r="U25" i="5" s="1"/>
  <c r="T8" i="5"/>
  <c r="U8" i="5" s="1"/>
  <c r="T33" i="5"/>
  <c r="U33" i="5" s="1"/>
  <c r="T4" i="5"/>
  <c r="U4" i="5" s="1"/>
  <c r="T11" i="5"/>
  <c r="U11" i="5" s="1"/>
  <c r="T14" i="5"/>
  <c r="U14" i="5" s="1"/>
  <c r="T10" i="5"/>
  <c r="U10" i="5" s="1"/>
  <c r="T20" i="5"/>
  <c r="U20" i="5" s="1"/>
  <c r="T19" i="5"/>
  <c r="T18" i="5" l="1"/>
  <c r="T36" i="5" s="1"/>
  <c r="T35" i="5"/>
  <c r="U2" i="5"/>
  <c r="U17" i="5"/>
  <c r="U19" i="5"/>
  <c r="U26" i="5"/>
  <c r="U35" i="5" l="1"/>
  <c r="U18" i="5"/>
  <c r="U36" i="5" l="1"/>
</calcChain>
</file>

<file path=xl/sharedStrings.xml><?xml version="1.0" encoding="utf-8"?>
<sst xmlns="http://schemas.openxmlformats.org/spreadsheetml/2006/main" count="163" uniqueCount="99">
  <si>
    <t>AFFLUENZA 2020</t>
  </si>
  <si>
    <t>oggetto</t>
  </si>
  <si>
    <t>iscritti</t>
  </si>
  <si>
    <t>votanti</t>
  </si>
  <si>
    <t>%</t>
  </si>
  <si>
    <t>REGIONALI A CASTELFRANCO</t>
  </si>
  <si>
    <t>presidente</t>
  </si>
  <si>
    <t>voti</t>
  </si>
  <si>
    <t>lista</t>
  </si>
  <si>
    <t>voti di lista</t>
  </si>
  <si>
    <t>preferenze</t>
  </si>
  <si>
    <t>ZAIA</t>
  </si>
  <si>
    <t>fratelli d'Italia</t>
  </si>
  <si>
    <t>SBROLLINI   Iv</t>
  </si>
  <si>
    <t>lega</t>
  </si>
  <si>
    <t>BENVEGNU'   pci</t>
  </si>
  <si>
    <t>marcon</t>
  </si>
  <si>
    <t>BARTELLE    eco</t>
  </si>
  <si>
    <t>forza italia</t>
  </si>
  <si>
    <t>GUADAGNINI veneti</t>
  </si>
  <si>
    <t>tot liste Marcon</t>
  </si>
  <si>
    <t>RUBINATO</t>
  </si>
  <si>
    <t>totale voti marcon</t>
  </si>
  <si>
    <t>GIROTTO 3v</t>
  </si>
  <si>
    <t>voti al sindaco</t>
  </si>
  <si>
    <t>CAPPELLETTI   M5s</t>
  </si>
  <si>
    <t>LORENZONI</t>
  </si>
  <si>
    <t>tot</t>
  </si>
  <si>
    <t>democratici</t>
  </si>
  <si>
    <t>CF civica</t>
  </si>
  <si>
    <t>Sartoretto Sindaco</t>
  </si>
  <si>
    <t xml:space="preserve">COMUNALI A CASTELFRANCO </t>
  </si>
  <si>
    <t>tot liste Sart.</t>
  </si>
  <si>
    <t>sindaco</t>
  </si>
  <si>
    <t>totale voti Sart.</t>
  </si>
  <si>
    <t>MARCON</t>
  </si>
  <si>
    <t>ZURLO</t>
  </si>
  <si>
    <t>BERNARDI</t>
  </si>
  <si>
    <t>GOMIERATO</t>
  </si>
  <si>
    <t>SARTORETTO</t>
  </si>
  <si>
    <t>ELEZIONE COMUNE</t>
  </si>
  <si>
    <t>ELEZIONE REGIONE</t>
  </si>
  <si>
    <t>SARTO</t>
  </si>
  <si>
    <t>MONFENERA</t>
  </si>
  <si>
    <t>MEDIA GIORGIONE</t>
  </si>
  <si>
    <t>CASA RIPOSO</t>
  </si>
  <si>
    <t>BG. PADOVA</t>
  </si>
  <si>
    <t>VILLARAZZO</t>
  </si>
  <si>
    <t>TREVILLE</t>
  </si>
  <si>
    <t>S.ANDREA O.M.</t>
  </si>
  <si>
    <t>SORANZA</t>
  </si>
  <si>
    <t>OSPEDALE</t>
  </si>
  <si>
    <t>SALVAROSA</t>
  </si>
  <si>
    <t>SALVATRONDA</t>
  </si>
  <si>
    <t>CAMPIGO</t>
  </si>
  <si>
    <t>BELLA VENEZIA</t>
  </si>
  <si>
    <t>S.FLORIANO DI C.</t>
  </si>
  <si>
    <t>Voti nulli</t>
  </si>
  <si>
    <t>Schede nulle</t>
  </si>
  <si>
    <t>Schede bianche</t>
  </si>
  <si>
    <t>Sezione</t>
  </si>
  <si>
    <t>Lega</t>
  </si>
  <si>
    <t>Marcon</t>
  </si>
  <si>
    <t>Fratelli d'It</t>
  </si>
  <si>
    <t>Forza It</t>
  </si>
  <si>
    <t>tot liste MARCON</t>
  </si>
  <si>
    <t>Zona</t>
  </si>
  <si>
    <t>MARCON (Voti Sind.)</t>
  </si>
  <si>
    <t>TOT marcon (da Comune)</t>
  </si>
  <si>
    <t>P.D'INC.-lista</t>
  </si>
  <si>
    <t>ZURLO (Voti Sind.)</t>
  </si>
  <si>
    <t xml:space="preserve">Σ </t>
  </si>
  <si>
    <t>TOT zurlo (da Comune)</t>
  </si>
  <si>
    <t>M5S-lista</t>
  </si>
  <si>
    <t>BERNARDI (Voti Sind.)</t>
  </si>
  <si>
    <t>TOT bernardi (da Comune)</t>
  </si>
  <si>
    <t>Azzolin</t>
  </si>
  <si>
    <t>Gomierato-lista</t>
  </si>
  <si>
    <t>tot liste GOMIERATO</t>
  </si>
  <si>
    <t>GOMIERATO (Voti Sind.)</t>
  </si>
  <si>
    <t>DEM</t>
  </si>
  <si>
    <t xml:space="preserve">CF CIVICA </t>
  </si>
  <si>
    <t>CF MERITA</t>
  </si>
  <si>
    <t>TOT gomierato (da Comune)</t>
  </si>
  <si>
    <t>contestati non assegnati</t>
  </si>
  <si>
    <t>tot liste SARTORETTO</t>
  </si>
  <si>
    <t>SARTORETTO (Voti Sind.)</t>
  </si>
  <si>
    <t>TOT sartoretto (da Comune)</t>
  </si>
  <si>
    <t>Tot. voti di lista validi</t>
  </si>
  <si>
    <t>(Voti Capolista) tot voti ai sindaci</t>
  </si>
  <si>
    <t>Voti totali (voti lista+voti sindaci +bianche+nulle)</t>
  </si>
  <si>
    <t>Δ (voti disgiunti?)</t>
  </si>
  <si>
    <t>zona</t>
  </si>
  <si>
    <t>c</t>
  </si>
  <si>
    <t>f</t>
  </si>
  <si>
    <t>Δ (dato da voti disgiunti)</t>
  </si>
  <si>
    <t>f Totale</t>
  </si>
  <si>
    <t>c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</si>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</sst>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rgb="FF000066"/>
      <name val="Arial"/>
      <family val="2"/>
    </font>
    <font>
      <b/>
      <sz val="10"/>
      <color rgb="FF000066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CC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6" applyNumberFormat="0" applyAlignment="0" applyProtection="0"/>
    <xf numFmtId="0" fontId="11" fillId="8" borderId="7" applyNumberFormat="0" applyAlignment="0" applyProtection="0"/>
    <xf numFmtId="0" fontId="12" fillId="8" borderId="6" applyNumberFormat="0" applyAlignment="0" applyProtection="0"/>
    <xf numFmtId="0" fontId="13" fillId="0" borderId="8" applyNumberFormat="0" applyFill="0" applyAlignment="0" applyProtection="0"/>
    <xf numFmtId="0" fontId="14" fillId="9" borderId="9" applyNumberFormat="0" applyAlignment="0" applyProtection="0"/>
    <xf numFmtId="0" fontId="15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3" borderId="2" xfId="0" applyFill="1" applyBorder="1"/>
    <xf numFmtId="0" fontId="0" fillId="0" borderId="2" xfId="0" applyBorder="1"/>
    <xf numFmtId="165" fontId="0" fillId="0" borderId="2" xfId="1" applyNumberFormat="1" applyFont="1" applyBorder="1"/>
    <xf numFmtId="9" fontId="0" fillId="0" borderId="2" xfId="2" applyFont="1" applyBorder="1"/>
    <xf numFmtId="165" fontId="0" fillId="3" borderId="2" xfId="1" applyNumberFormat="1" applyFont="1" applyFill="1" applyBorder="1"/>
    <xf numFmtId="9" fontId="0" fillId="3" borderId="2" xfId="2" applyFont="1" applyFill="1" applyBorder="1"/>
    <xf numFmtId="0" fontId="2" fillId="0" borderId="0" xfId="0" applyFont="1"/>
    <xf numFmtId="0" fontId="2" fillId="0" borderId="2" xfId="0" applyFont="1" applyBorder="1"/>
    <xf numFmtId="3" fontId="0" fillId="0" borderId="2" xfId="0" applyNumberFormat="1" applyBorder="1"/>
    <xf numFmtId="0" fontId="2" fillId="3" borderId="2" xfId="0" applyFont="1" applyFill="1" applyBorder="1"/>
    <xf numFmtId="3" fontId="0" fillId="3" borderId="2" xfId="0" applyNumberFormat="1" applyFill="1" applyBorder="1"/>
    <xf numFmtId="0" fontId="0" fillId="3" borderId="0" xfId="0" applyFill="1"/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0" fillId="35" borderId="1" xfId="0" applyFont="1" applyFill="1" applyBorder="1"/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0" fillId="36" borderId="0" xfId="0" applyFill="1" applyAlignment="1">
      <alignment horizontal="center"/>
    </xf>
    <xf numFmtId="0" fontId="20" fillId="35" borderId="1" xfId="0" applyFont="1" applyFill="1" applyBorder="1" applyAlignment="1">
      <alignment horizontal="center"/>
    </xf>
    <xf numFmtId="0" fontId="20" fillId="38" borderId="1" xfId="0" applyFont="1" applyFill="1" applyBorder="1" applyAlignment="1">
      <alignment horizontal="center"/>
    </xf>
    <xf numFmtId="0" fontId="20" fillId="38" borderId="1" xfId="0" applyFont="1" applyFill="1" applyBorder="1"/>
    <xf numFmtId="0" fontId="17" fillId="0" borderId="0" xfId="0" applyFont="1"/>
    <xf numFmtId="0" fontId="21" fillId="38" borderId="1" xfId="0" applyFont="1" applyFill="1" applyBorder="1"/>
    <xf numFmtId="0" fontId="21" fillId="35" borderId="1" xfId="0" applyFont="1" applyFill="1" applyBorder="1"/>
    <xf numFmtId="0" fontId="0" fillId="0" borderId="0" xfId="0"/>
    <xf numFmtId="0" fontId="20" fillId="35" borderId="1" xfId="0" applyFont="1" applyFill="1" applyBorder="1"/>
    <xf numFmtId="0" fontId="15" fillId="0" borderId="0" xfId="0" applyFont="1"/>
    <xf numFmtId="0" fontId="20" fillId="2" borderId="1" xfId="0" applyFont="1" applyFill="1" applyBorder="1"/>
    <xf numFmtId="0" fontId="21" fillId="2" borderId="1" xfId="0" applyFont="1" applyFill="1" applyBorder="1"/>
    <xf numFmtId="0" fontId="19" fillId="38" borderId="1" xfId="0" applyFont="1" applyFill="1" applyBorder="1" applyAlignment="1">
      <alignment horizontal="center" wrapText="1"/>
    </xf>
    <xf numFmtId="0" fontId="19" fillId="37" borderId="1" xfId="0" applyFont="1" applyFill="1" applyBorder="1" applyAlignment="1">
      <alignment wrapText="1"/>
    </xf>
    <xf numFmtId="0" fontId="19" fillId="37" borderId="1" xfId="0" applyFont="1" applyFill="1" applyBorder="1" applyAlignment="1">
      <alignment horizontal="right" wrapText="1"/>
    </xf>
    <xf numFmtId="0" fontId="23" fillId="2" borderId="1" xfId="0" applyFont="1" applyFill="1" applyBorder="1" applyAlignment="1">
      <alignment horizontal="center" wrapText="1"/>
    </xf>
    <xf numFmtId="0" fontId="19" fillId="39" borderId="1" xfId="0" applyFont="1" applyFill="1" applyBorder="1" applyAlignment="1">
      <alignment wrapText="1"/>
    </xf>
    <xf numFmtId="0" fontId="19" fillId="39" borderId="1" xfId="0" applyFont="1" applyFill="1" applyBorder="1" applyAlignment="1">
      <alignment horizontal="right" wrapText="1"/>
    </xf>
    <xf numFmtId="0" fontId="19" fillId="40" borderId="1" xfId="0" applyFont="1" applyFill="1" applyBorder="1" applyAlignment="1">
      <alignment wrapText="1"/>
    </xf>
    <xf numFmtId="0" fontId="19" fillId="40" borderId="1" xfId="0" applyFont="1" applyFill="1" applyBorder="1" applyAlignment="1">
      <alignment horizontal="right" wrapText="1"/>
    </xf>
    <xf numFmtId="0" fontId="19" fillId="41" borderId="1" xfId="0" applyFont="1" applyFill="1" applyBorder="1" applyAlignment="1">
      <alignment wrapText="1"/>
    </xf>
    <xf numFmtId="0" fontId="19" fillId="41" borderId="1" xfId="0" applyFont="1" applyFill="1" applyBorder="1" applyAlignment="1">
      <alignment horizontal="right" wrapText="1"/>
    </xf>
    <xf numFmtId="0" fontId="19" fillId="38" borderId="1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22" fillId="0" borderId="0" xfId="0" applyFont="1" applyAlignment="1">
      <alignment wrapText="1"/>
    </xf>
    <xf numFmtId="0" fontId="19" fillId="42" borderId="1" xfId="0" applyFont="1" applyFill="1" applyBorder="1" applyAlignment="1">
      <alignment wrapText="1"/>
    </xf>
    <xf numFmtId="0" fontId="19" fillId="43" borderId="1" xfId="0" applyFont="1" applyFill="1" applyBorder="1" applyAlignment="1">
      <alignment wrapText="1"/>
    </xf>
    <xf numFmtId="0" fontId="24" fillId="0" borderId="0" xfId="0" applyFont="1"/>
    <xf numFmtId="0" fontId="0" fillId="0" borderId="0" xfId="0"/>
    <xf numFmtId="0" fontId="20" fillId="35" borderId="1" xfId="0" applyFont="1" applyFill="1" applyBorder="1"/>
    <xf numFmtId="0" fontId="19" fillId="38" borderId="0" xfId="0" applyFont="1" applyFill="1" applyBorder="1" applyAlignment="1">
      <alignment horizontal="center" wrapText="1"/>
    </xf>
    <xf numFmtId="0" fontId="20" fillId="35" borderId="0" xfId="0" applyFont="1" applyFill="1" applyBorder="1" applyAlignment="1">
      <alignment horizontal="center"/>
    </xf>
    <xf numFmtId="0" fontId="21" fillId="35" borderId="0" xfId="0" applyFont="1" applyFill="1" applyBorder="1" applyAlignment="1">
      <alignment horizontal="left"/>
    </xf>
    <xf numFmtId="0" fontId="20" fillId="35" borderId="0" xfId="0" applyFont="1" applyFill="1" applyBorder="1" applyAlignment="1">
      <alignment horizontal="left"/>
    </xf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colors>
    <mruColors>
      <color rgb="FF99FF33"/>
      <color rgb="FFFF66FF"/>
      <color rgb="FFCCCCFF"/>
      <color rgb="FF33CCFF"/>
      <color rgb="FFFFCC00"/>
      <color rgb="FF0066FF"/>
      <color rgb="FFFF99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Regionali a Castelfranco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7E-4DDA-8F6B-D6BDC32DB0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7E-4DDA-8F6B-D6BDC32DB0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7E-4DDA-8F6B-D6BDC32DB0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7E-4DDA-8F6B-D6BDC32DB0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7E-4DDA-8F6B-D6BDC32DB0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7E-4DDA-8F6B-D6BDC32DB0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7E-4DDA-8F6B-D6BDC32DB01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7E-4DDA-8F6B-D6BDC32DB01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7E-4DDA-8F6B-D6BDC32DB013}"/>
              </c:ext>
            </c:extLst>
          </c:dPt>
          <c:cat>
            <c:strRef>
              <c:f>'sintesi 1° turno'!$B$3:$B$11</c:f>
              <c:strCache>
                <c:ptCount val="9"/>
                <c:pt idx="0">
                  <c:v>ZAIA</c:v>
                </c:pt>
                <c:pt idx="1">
                  <c:v>SBROLLINI   Iv</c:v>
                </c:pt>
                <c:pt idx="2">
                  <c:v>BENVEGNU'   pci</c:v>
                </c:pt>
                <c:pt idx="3">
                  <c:v>BARTELLE    eco</c:v>
                </c:pt>
                <c:pt idx="4">
                  <c:v>GUADAGNINI veneti</c:v>
                </c:pt>
                <c:pt idx="5">
                  <c:v>RUBINATO</c:v>
                </c:pt>
                <c:pt idx="6">
                  <c:v>GIROTTO 3v</c:v>
                </c:pt>
                <c:pt idx="7">
                  <c:v>CAPPELLETTI   M5s</c:v>
                </c:pt>
                <c:pt idx="8">
                  <c:v>LORENZONI</c:v>
                </c:pt>
              </c:strCache>
            </c:strRef>
          </c:cat>
          <c:val>
            <c:numRef>
              <c:f>'sintesi 1° turno'!$C$3:$C$11</c:f>
              <c:numCache>
                <c:formatCode>_-* #,##0_-;\-* #,##0_-;_-* "-"??_-;_-@_-</c:formatCode>
                <c:ptCount val="9"/>
                <c:pt idx="0">
                  <c:v>12394</c:v>
                </c:pt>
                <c:pt idx="1">
                  <c:v>105</c:v>
                </c:pt>
                <c:pt idx="2">
                  <c:v>112</c:v>
                </c:pt>
                <c:pt idx="3">
                  <c:v>142</c:v>
                </c:pt>
                <c:pt idx="4">
                  <c:v>172</c:v>
                </c:pt>
                <c:pt idx="5">
                  <c:v>148</c:v>
                </c:pt>
                <c:pt idx="6">
                  <c:v>339</c:v>
                </c:pt>
                <c:pt idx="7">
                  <c:v>592</c:v>
                </c:pt>
                <c:pt idx="8">
                  <c:v>4038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C7E-4DDA-8F6B-D6BDC32D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'sintesi 1° turno'!$C$15:$C$16</c:f>
              <c:strCache>
                <c:ptCount val="2"/>
                <c:pt idx="0">
                  <c:v>COMUNALI A CASTELFRANCO </c:v>
                </c:pt>
                <c:pt idx="1">
                  <c:v>voti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BC-43A7-8A46-1E5821236D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BC-43A7-8A46-1E5821236D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BC-43A7-8A46-1E5821236D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BC-43A7-8A46-1E5821236D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CBC-43A7-8A46-1E5821236DE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'sintesi 1° turno'!$B$17:$B$22</c15:sqref>
                  </c15:fullRef>
                </c:ext>
              </c:extLst>
              <c:f>'sintesi 1° turno'!$B$17:$B$21</c:f>
              <c:strCache>
                <c:ptCount val="5"/>
                <c:pt idx="0">
                  <c:v>MARCON</c:v>
                </c:pt>
                <c:pt idx="1">
                  <c:v>ZURLO</c:v>
                </c:pt>
                <c:pt idx="2">
                  <c:v>BERNARDI</c:v>
                </c:pt>
                <c:pt idx="3">
                  <c:v>GOMIERATO</c:v>
                </c:pt>
                <c:pt idx="4">
                  <c:v>SARTORETTO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'sintesi 1° turno'!$C$17:$C$22</c15:sqref>
                  </c15:fullRef>
                </c:ext>
              </c:extLst>
              <c:f>'sintesi 1° turno'!$C$17:$C$21</c:f>
              <c:numCache>
                <c:formatCode>#,##0</c:formatCode>
                <c:ptCount val="5"/>
                <c:pt idx="0">
                  <c:v>8486</c:v>
                </c:pt>
                <c:pt idx="1">
                  <c:v>1210</c:v>
                </c:pt>
                <c:pt idx="2" formatCode="General">
                  <c:v>585</c:v>
                </c:pt>
                <c:pt idx="3">
                  <c:v>3141</c:v>
                </c:pt>
                <c:pt idx="4">
                  <c:v>4489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CBC-43A7-8A46-1E5821236DE8}"/>
            </c:ext>
            <c:ext xmlns:c15="http://schemas.microsoft.com/office/drawing/2012/chart" uri="{02D57815-91ED-43cb-92C2-25804820EDAC}">
              <c15:categoryFilterExceptions>
                <c15:categoryFilterException>
                  <c15:sqref>'sintesi 1° turno'!$C$22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121920</xdr:rowOff>
    </xdr:from>
    <xdr:to>
      <xdr:col>10</xdr:col>
      <xdr:colOff>175260</xdr:colOff>
      <xdr:row>15</xdr:row>
      <xdr:rowOff>121920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121920</xdr:rowOff>
    </xdr:from>
    <xdr:to>
      <xdr:col>10</xdr:col>
      <xdr:colOff>213360</xdr:colOff>
      <xdr:row>29</xdr:row>
      <xdr:rowOff>106680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327804</xdr:colOff>
          <xdr:row>0</xdr:row>
          <xdr:rowOff>232913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914400</xdr:colOff>
          <xdr:row>0</xdr:row>
          <xdr:rowOff>232913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914400</xdr:colOff>
          <xdr:row>0</xdr:row>
          <xdr:rowOff>232913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=""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327804</xdr:colOff>
          <xdr:row>0</xdr:row>
          <xdr:rowOff>232913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=""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topLeftCell="A10" workbookViewId="0">
      <selection activeCell="C35" sqref="C35"/>
    </sheetView>
  </sheetViews>
  <sheetFormatPr defaultRowHeight="14.3" x14ac:dyDescent="0.25"/>
  <cols>
    <col min="2" max="2" width="17.625" bestFit="1" customWidth="1"/>
    <col min="3" max="3" width="9.5" customWidth="1"/>
    <col min="7" max="7" width="14.75" customWidth="1"/>
    <col min="11" max="11" width="3.5" customWidth="1"/>
    <col min="12" max="12" width="16.375" bestFit="1" customWidth="1"/>
    <col min="13" max="13" width="9.75" bestFit="1" customWidth="1"/>
    <col min="14" max="14" width="9.875" customWidth="1"/>
  </cols>
  <sheetData>
    <row r="1" spans="2:14" x14ac:dyDescent="0.25">
      <c r="B1" t="s">
        <v>5</v>
      </c>
    </row>
    <row r="2" spans="2:14" x14ac:dyDescent="0.25">
      <c r="B2" s="2" t="s">
        <v>6</v>
      </c>
      <c r="C2" s="2" t="s">
        <v>7</v>
      </c>
      <c r="D2" s="2" t="s">
        <v>4</v>
      </c>
      <c r="L2" t="s">
        <v>8</v>
      </c>
      <c r="M2" t="s">
        <v>9</v>
      </c>
      <c r="N2" t="s">
        <v>10</v>
      </c>
    </row>
    <row r="3" spans="2:14" x14ac:dyDescent="0.25">
      <c r="B3" s="3" t="s">
        <v>11</v>
      </c>
      <c r="C3" s="4">
        <v>12394</v>
      </c>
      <c r="D3" s="5">
        <f>+C3/C$12</f>
        <v>0.68695266600155191</v>
      </c>
      <c r="L3" t="s">
        <v>12</v>
      </c>
      <c r="M3">
        <v>976</v>
      </c>
      <c r="N3">
        <v>447</v>
      </c>
    </row>
    <row r="4" spans="2:14" x14ac:dyDescent="0.25">
      <c r="B4" s="3" t="s">
        <v>13</v>
      </c>
      <c r="C4" s="4">
        <v>105</v>
      </c>
      <c r="D4" s="5">
        <f t="shared" ref="D4:D12" si="0">+C4/C$12</f>
        <v>5.819753907549052E-3</v>
      </c>
      <c r="L4" t="s">
        <v>14</v>
      </c>
      <c r="M4">
        <v>3751</v>
      </c>
      <c r="N4">
        <v>1529</v>
      </c>
    </row>
    <row r="5" spans="2:14" x14ac:dyDescent="0.25">
      <c r="B5" s="3" t="s">
        <v>15</v>
      </c>
      <c r="C5" s="4">
        <v>112</v>
      </c>
      <c r="D5" s="5">
        <f t="shared" si="0"/>
        <v>6.2077375013856557E-3</v>
      </c>
      <c r="L5" t="s">
        <v>16</v>
      </c>
      <c r="M5">
        <v>2687</v>
      </c>
      <c r="N5">
        <v>1430</v>
      </c>
    </row>
    <row r="6" spans="2:14" x14ac:dyDescent="0.25">
      <c r="B6" s="3" t="s">
        <v>17</v>
      </c>
      <c r="C6" s="4">
        <v>142</v>
      </c>
      <c r="D6" s="5">
        <f t="shared" si="0"/>
        <v>7.8705243321139564E-3</v>
      </c>
      <c r="L6" t="s">
        <v>18</v>
      </c>
      <c r="M6">
        <v>731</v>
      </c>
      <c r="N6">
        <v>593</v>
      </c>
    </row>
    <row r="7" spans="2:14" x14ac:dyDescent="0.25">
      <c r="B7" s="3" t="s">
        <v>19</v>
      </c>
      <c r="C7" s="4">
        <v>172</v>
      </c>
      <c r="D7" s="5">
        <f t="shared" si="0"/>
        <v>9.5333111628422562E-3</v>
      </c>
      <c r="L7" t="s">
        <v>20</v>
      </c>
      <c r="M7">
        <f>SUM(M3:M6)</f>
        <v>8145</v>
      </c>
      <c r="N7">
        <f>SUM(N3:N6)</f>
        <v>3999</v>
      </c>
    </row>
    <row r="8" spans="2:14" x14ac:dyDescent="0.25">
      <c r="B8" s="3" t="s">
        <v>21</v>
      </c>
      <c r="C8" s="4">
        <v>148</v>
      </c>
      <c r="D8" s="5">
        <f t="shared" si="0"/>
        <v>8.203081698259616E-3</v>
      </c>
      <c r="L8" t="s">
        <v>22</v>
      </c>
      <c r="M8" s="1">
        <v>8486</v>
      </c>
    </row>
    <row r="9" spans="2:14" x14ac:dyDescent="0.25">
      <c r="B9" s="3" t="s">
        <v>23</v>
      </c>
      <c r="C9" s="4">
        <v>339</v>
      </c>
      <c r="D9" s="5">
        <f t="shared" si="0"/>
        <v>1.8789491187229796E-2</v>
      </c>
      <c r="L9" t="s">
        <v>24</v>
      </c>
      <c r="M9" s="32">
        <v>326</v>
      </c>
    </row>
    <row r="10" spans="2:14" x14ac:dyDescent="0.25">
      <c r="B10" s="3" t="s">
        <v>25</v>
      </c>
      <c r="C10" s="4">
        <v>592</v>
      </c>
      <c r="D10" s="5">
        <f t="shared" si="0"/>
        <v>3.2812326793038464E-2</v>
      </c>
      <c r="L10" s="50" t="s">
        <v>91</v>
      </c>
      <c r="M10" s="32">
        <f>+M8-M7-M9</f>
        <v>15</v>
      </c>
    </row>
    <row r="11" spans="2:14" x14ac:dyDescent="0.25">
      <c r="B11" s="3" t="s">
        <v>26</v>
      </c>
      <c r="C11" s="4">
        <v>4038</v>
      </c>
      <c r="D11" s="5">
        <f t="shared" si="0"/>
        <v>0.22381110741602928</v>
      </c>
      <c r="L11" s="30"/>
      <c r="M11" s="30"/>
      <c r="N11" s="30"/>
    </row>
    <row r="12" spans="2:14" x14ac:dyDescent="0.25">
      <c r="B12" s="2" t="s">
        <v>27</v>
      </c>
      <c r="C12" s="6">
        <f>SUM(C3:C11)</f>
        <v>18042</v>
      </c>
      <c r="D12" s="7">
        <f t="shared" si="0"/>
        <v>1</v>
      </c>
      <c r="L12" t="s">
        <v>8</v>
      </c>
      <c r="M12" t="s">
        <v>9</v>
      </c>
      <c r="N12" t="s">
        <v>10</v>
      </c>
    </row>
    <row r="13" spans="2:14" x14ac:dyDescent="0.25">
      <c r="L13" t="s">
        <v>28</v>
      </c>
      <c r="M13">
        <v>2103</v>
      </c>
      <c r="N13">
        <v>1506</v>
      </c>
    </row>
    <row r="14" spans="2:14" x14ac:dyDescent="0.25">
      <c r="L14" t="s">
        <v>29</v>
      </c>
      <c r="M14">
        <v>757</v>
      </c>
      <c r="N14">
        <v>480</v>
      </c>
    </row>
    <row r="15" spans="2:14" x14ac:dyDescent="0.25">
      <c r="B15" t="s">
        <v>31</v>
      </c>
      <c r="L15" t="s">
        <v>30</v>
      </c>
      <c r="M15">
        <v>1277</v>
      </c>
      <c r="N15">
        <v>1111</v>
      </c>
    </row>
    <row r="16" spans="2:14" x14ac:dyDescent="0.25">
      <c r="B16" s="2" t="s">
        <v>33</v>
      </c>
      <c r="C16" s="2" t="s">
        <v>7</v>
      </c>
      <c r="D16" s="2" t="s">
        <v>4</v>
      </c>
      <c r="F16" s="8"/>
      <c r="L16" t="s">
        <v>32</v>
      </c>
      <c r="M16">
        <f>SUM(M13:M15)</f>
        <v>4137</v>
      </c>
      <c r="N16">
        <f>SUM(N13:N15)</f>
        <v>3097</v>
      </c>
    </row>
    <row r="17" spans="2:13" x14ac:dyDescent="0.25">
      <c r="B17" s="9" t="s">
        <v>35</v>
      </c>
      <c r="C17" s="10">
        <v>8486</v>
      </c>
      <c r="D17" s="5">
        <f>+C17/C$22</f>
        <v>0.47378705823237116</v>
      </c>
      <c r="L17" t="s">
        <v>34</v>
      </c>
      <c r="M17" s="1">
        <v>4489</v>
      </c>
    </row>
    <row r="18" spans="2:13" x14ac:dyDescent="0.25">
      <c r="B18" s="9" t="s">
        <v>36</v>
      </c>
      <c r="C18" s="10">
        <v>1210</v>
      </c>
      <c r="D18" s="5">
        <f t="shared" ref="D18:D22" si="1">+C18/C$22</f>
        <v>6.7556250348947577E-2</v>
      </c>
      <c r="L18" t="s">
        <v>24</v>
      </c>
      <c r="M18" s="32">
        <v>357</v>
      </c>
    </row>
    <row r="19" spans="2:13" x14ac:dyDescent="0.25">
      <c r="B19" s="9" t="s">
        <v>37</v>
      </c>
      <c r="C19" s="3">
        <v>585</v>
      </c>
      <c r="D19" s="5">
        <f t="shared" si="1"/>
        <v>3.2661492937301098E-2</v>
      </c>
      <c r="L19" s="50" t="s">
        <v>91</v>
      </c>
      <c r="M19" s="32">
        <f>+M17-M16-M18</f>
        <v>-5</v>
      </c>
    </row>
    <row r="20" spans="2:13" x14ac:dyDescent="0.25">
      <c r="B20" s="9" t="s">
        <v>38</v>
      </c>
      <c r="C20" s="10">
        <v>3141</v>
      </c>
      <c r="D20" s="5">
        <f t="shared" si="1"/>
        <v>0.17536709284797053</v>
      </c>
    </row>
    <row r="21" spans="2:13" x14ac:dyDescent="0.25">
      <c r="B21" s="9" t="s">
        <v>39</v>
      </c>
      <c r="C21" s="10">
        <v>4489</v>
      </c>
      <c r="D21" s="5">
        <f t="shared" si="1"/>
        <v>0.25062810563340965</v>
      </c>
    </row>
    <row r="22" spans="2:13" x14ac:dyDescent="0.25">
      <c r="B22" s="11" t="s">
        <v>27</v>
      </c>
      <c r="C22" s="12">
        <f>SUM(C17:C21)</f>
        <v>17911</v>
      </c>
      <c r="D22" s="7">
        <f t="shared" si="1"/>
        <v>1</v>
      </c>
    </row>
    <row r="25" spans="2:13" x14ac:dyDescent="0.25">
      <c r="B25" s="13" t="s">
        <v>0</v>
      </c>
    </row>
    <row r="26" spans="2:13" x14ac:dyDescent="0.25">
      <c r="B26" s="3" t="s">
        <v>1</v>
      </c>
      <c r="C26" s="3" t="s">
        <v>2</v>
      </c>
      <c r="D26" s="3" t="s">
        <v>3</v>
      </c>
      <c r="E26" s="3" t="s">
        <v>4</v>
      </c>
    </row>
    <row r="27" spans="2:13" x14ac:dyDescent="0.25">
      <c r="B27" s="14" t="s">
        <v>40</v>
      </c>
      <c r="C27" s="15">
        <v>30559</v>
      </c>
      <c r="D27" s="15">
        <v>18595</v>
      </c>
      <c r="E27" s="16">
        <v>60.85</v>
      </c>
    </row>
    <row r="28" spans="2:13" x14ac:dyDescent="0.25">
      <c r="B28" s="14" t="s">
        <v>41</v>
      </c>
      <c r="C28" s="15">
        <v>30536</v>
      </c>
      <c r="D28" s="15">
        <v>18628</v>
      </c>
      <c r="E28" s="16">
        <v>61</v>
      </c>
    </row>
    <row r="29" spans="2:13" x14ac:dyDescent="0.25">
      <c r="B29" s="17"/>
      <c r="C29" s="18"/>
      <c r="D29" s="18"/>
      <c r="E29" s="19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S36"/>
  <sheetViews>
    <sheetView showGridLines="0"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K37" sqref="AK37"/>
    </sheetView>
  </sheetViews>
  <sheetFormatPr defaultRowHeight="14.3" outlineLevelRow="2" outlineLevelCol="2" x14ac:dyDescent="0.25"/>
  <cols>
    <col min="1" max="1" width="8.5" style="21" customWidth="1"/>
    <col min="2" max="2" width="5.5" style="21" customWidth="1"/>
    <col min="3" max="3" width="17.125" customWidth="1"/>
    <col min="4" max="4" width="10" hidden="1" customWidth="1" outlineLevel="1"/>
    <col min="5" max="5" width="5.25" hidden="1" customWidth="1" outlineLevel="1"/>
    <col min="6" max="6" width="7.5" hidden="1" customWidth="1" outlineLevel="1"/>
    <col min="7" max="7" width="7.625" hidden="1" customWidth="1" outlineLevel="1"/>
    <col min="8" max="8" width="10.25" style="27" hidden="1" customWidth="1" outlineLevel="1"/>
    <col min="9" max="9" width="13.25" style="30" hidden="1" customWidth="1" outlineLevel="1"/>
    <col min="10" max="10" width="7.625" style="30" hidden="1" customWidth="1" outlineLevel="1"/>
    <col min="11" max="11" width="8.5" hidden="1" customWidth="1" outlineLevel="1"/>
    <col min="12" max="12" width="11.75" customWidth="1" collapsed="1"/>
    <col min="13" max="13" width="12.5" hidden="1" customWidth="1" outlineLevel="2"/>
    <col min="14" max="14" width="12.5" style="30" hidden="1" customWidth="1" outlineLevel="2"/>
    <col min="15" max="15" width="7.625" style="30" hidden="1" customWidth="1" outlineLevel="2"/>
    <col min="16" max="16" width="8.5" style="30" hidden="1" customWidth="1" outlineLevel="2"/>
    <col min="17" max="17" width="10.25" style="30" customWidth="1" collapsed="1"/>
    <col min="18" max="18" width="10.375" hidden="1" customWidth="1" outlineLevel="1"/>
    <col min="19" max="19" width="10.375" style="30" hidden="1" customWidth="1" outlineLevel="1"/>
    <col min="20" max="20" width="7.625" style="30" hidden="1" customWidth="1" outlineLevel="1"/>
    <col min="21" max="21" width="8.5" style="30" hidden="1" customWidth="1" outlineLevel="1"/>
    <col min="22" max="22" width="11.5" style="30" customWidth="1" collapsed="1"/>
    <col min="23" max="23" width="7.375" hidden="1" customWidth="1" outlineLevel="1"/>
    <col min="24" max="24" width="10.5" hidden="1" customWidth="1" outlineLevel="1"/>
    <col min="25" max="26" width="10.25" style="27" hidden="1" customWidth="1" outlineLevel="1"/>
    <col min="27" max="27" width="7.625" style="30" hidden="1" customWidth="1" outlineLevel="1"/>
    <col min="28" max="28" width="8.5" style="30" hidden="1" customWidth="1" outlineLevel="1"/>
    <col min="29" max="29" width="12.75" style="30" customWidth="1" collapsed="1"/>
    <col min="30" max="30" width="8.125" hidden="1" customWidth="1" outlineLevel="1"/>
    <col min="31" max="31" width="8.5" hidden="1" customWidth="1" outlineLevel="1"/>
    <col min="32" max="32" width="9.5" hidden="1" customWidth="1" outlineLevel="1"/>
    <col min="33" max="33" width="9.5" style="27" hidden="1" customWidth="1" outlineLevel="1"/>
    <col min="34" max="34" width="11.75" style="27" hidden="1" customWidth="1" outlineLevel="1"/>
    <col min="35" max="35" width="7.625" style="30" hidden="1" customWidth="1" outlineLevel="1"/>
    <col min="36" max="36" width="8.5" style="30" hidden="1" customWidth="1" outlineLevel="1"/>
    <col min="37" max="37" width="13.25" style="30" customWidth="1" collapsed="1"/>
    <col min="38" max="38" width="9.5" style="30" hidden="1" customWidth="1" outlineLevel="1"/>
    <col min="39" max="39" width="10" hidden="1" customWidth="1" outlineLevel="1"/>
    <col min="40" max="40" width="8.625" hidden="1" customWidth="1" outlineLevel="1"/>
    <col min="41" max="41" width="8.5" hidden="1" customWidth="1" outlineLevel="1"/>
    <col min="42" max="42" width="10.875" hidden="1" customWidth="1" outlineLevel="1"/>
    <col min="43" max="43" width="15.5" style="30" hidden="1" customWidth="1" outlineLevel="1"/>
    <col min="44" max="44" width="15.625" customWidth="1" collapsed="1"/>
  </cols>
  <sheetData>
    <row r="1" spans="1:44" s="47" customFormat="1" ht="54.35" x14ac:dyDescent="0.25">
      <c r="A1" s="35" t="s">
        <v>60</v>
      </c>
      <c r="B1" s="53" t="s">
        <v>92</v>
      </c>
      <c r="C1" s="22" t="s">
        <v>66</v>
      </c>
      <c r="D1" s="36" t="s">
        <v>63</v>
      </c>
      <c r="E1" s="36" t="s">
        <v>61</v>
      </c>
      <c r="F1" s="36" t="s">
        <v>62</v>
      </c>
      <c r="G1" s="36" t="s">
        <v>64</v>
      </c>
      <c r="H1" s="36" t="s">
        <v>65</v>
      </c>
      <c r="I1" s="37" t="s">
        <v>67</v>
      </c>
      <c r="J1" s="38" t="s">
        <v>71</v>
      </c>
      <c r="K1" s="38" t="s">
        <v>95</v>
      </c>
      <c r="L1" s="37" t="s">
        <v>68</v>
      </c>
      <c r="M1" s="39" t="s">
        <v>69</v>
      </c>
      <c r="N1" s="40" t="s">
        <v>70</v>
      </c>
      <c r="O1" s="38" t="s">
        <v>71</v>
      </c>
      <c r="P1" s="38" t="s">
        <v>95</v>
      </c>
      <c r="Q1" s="40" t="s">
        <v>72</v>
      </c>
      <c r="R1" s="41" t="s">
        <v>73</v>
      </c>
      <c r="S1" s="41" t="s">
        <v>74</v>
      </c>
      <c r="T1" s="38" t="s">
        <v>71</v>
      </c>
      <c r="U1" s="38" t="s">
        <v>95</v>
      </c>
      <c r="V1" s="42" t="s">
        <v>75</v>
      </c>
      <c r="W1" s="43" t="s">
        <v>76</v>
      </c>
      <c r="X1" s="43" t="s">
        <v>77</v>
      </c>
      <c r="Y1" s="43" t="s">
        <v>78</v>
      </c>
      <c r="Z1" s="44" t="s">
        <v>79</v>
      </c>
      <c r="AA1" s="38" t="s">
        <v>71</v>
      </c>
      <c r="AB1" s="38" t="s">
        <v>95</v>
      </c>
      <c r="AC1" s="44" t="s">
        <v>83</v>
      </c>
      <c r="AD1" s="48" t="s">
        <v>80</v>
      </c>
      <c r="AE1" s="48" t="s">
        <v>81</v>
      </c>
      <c r="AF1" s="48" t="s">
        <v>82</v>
      </c>
      <c r="AG1" s="48" t="s">
        <v>85</v>
      </c>
      <c r="AH1" s="48" t="s">
        <v>86</v>
      </c>
      <c r="AI1" s="38" t="s">
        <v>71</v>
      </c>
      <c r="AJ1" s="38" t="s">
        <v>95</v>
      </c>
      <c r="AK1" s="48" t="s">
        <v>87</v>
      </c>
      <c r="AL1" s="49" t="s">
        <v>88</v>
      </c>
      <c r="AM1" s="45" t="s">
        <v>59</v>
      </c>
      <c r="AN1" s="45" t="s">
        <v>58</v>
      </c>
      <c r="AO1" s="45" t="s">
        <v>57</v>
      </c>
      <c r="AP1" s="45" t="s">
        <v>84</v>
      </c>
      <c r="AQ1" s="46" t="s">
        <v>89</v>
      </c>
      <c r="AR1" s="45" t="s">
        <v>90</v>
      </c>
    </row>
    <row r="2" spans="1:44" outlineLevel="2" x14ac:dyDescent="0.25">
      <c r="A2" s="24">
        <v>1</v>
      </c>
      <c r="B2" s="54" t="s">
        <v>93</v>
      </c>
      <c r="C2" s="23" t="s">
        <v>42</v>
      </c>
      <c r="D2" s="20">
        <v>44</v>
      </c>
      <c r="E2" s="20">
        <v>72</v>
      </c>
      <c r="F2" s="20">
        <v>45</v>
      </c>
      <c r="G2" s="20">
        <v>19</v>
      </c>
      <c r="H2" s="29">
        <f>SUM(D2:G2)</f>
        <v>180</v>
      </c>
      <c r="I2" s="31">
        <v>11</v>
      </c>
      <c r="J2" s="31">
        <f>SUM(H2:I2)</f>
        <v>191</v>
      </c>
      <c r="K2" s="20">
        <f t="shared" ref="K2:K17" si="0">+L2-J2</f>
        <v>2</v>
      </c>
      <c r="L2" s="31">
        <v>193</v>
      </c>
      <c r="M2" s="20">
        <v>26</v>
      </c>
      <c r="N2" s="31">
        <v>4</v>
      </c>
      <c r="O2" s="31">
        <f>SUM(M2:N2)</f>
        <v>30</v>
      </c>
      <c r="P2" s="31">
        <f t="shared" ref="P2:P17" si="1">+Q2-O2</f>
        <v>-1</v>
      </c>
      <c r="Q2" s="31">
        <v>29</v>
      </c>
      <c r="R2" s="20">
        <v>8</v>
      </c>
      <c r="S2" s="31">
        <v>0</v>
      </c>
      <c r="T2" s="31">
        <f t="shared" ref="T2:T34" si="2">SUM(R2:S2)</f>
        <v>8</v>
      </c>
      <c r="U2" s="31">
        <f t="shared" ref="U2:U17" si="3">+V2-T2</f>
        <v>0</v>
      </c>
      <c r="V2" s="31">
        <v>8</v>
      </c>
      <c r="W2" s="20">
        <v>26</v>
      </c>
      <c r="X2" s="20">
        <v>48</v>
      </c>
      <c r="Y2" s="29">
        <f>SUM(W2:X2)</f>
        <v>74</v>
      </c>
      <c r="Z2" s="31">
        <v>5</v>
      </c>
      <c r="AA2" s="31">
        <f>SUM(Y2:Z2)</f>
        <v>79</v>
      </c>
      <c r="AB2" s="31">
        <f t="shared" ref="AB2:AB17" si="4">+AC2-AA2</f>
        <v>3</v>
      </c>
      <c r="AC2" s="31">
        <v>82</v>
      </c>
      <c r="AD2" s="20">
        <v>75</v>
      </c>
      <c r="AE2" s="20">
        <v>29</v>
      </c>
      <c r="AF2" s="20">
        <v>35</v>
      </c>
      <c r="AG2" s="29">
        <f>SUM(AD2:AF2)</f>
        <v>139</v>
      </c>
      <c r="AH2" s="31">
        <v>23</v>
      </c>
      <c r="AI2" s="31">
        <f>SUM(AG2:AH2)</f>
        <v>162</v>
      </c>
      <c r="AJ2" s="31">
        <f t="shared" ref="AJ2:AJ17" si="5">+AK2-AI2</f>
        <v>-4</v>
      </c>
      <c r="AK2" s="31">
        <v>158</v>
      </c>
      <c r="AL2" s="31">
        <f t="shared" ref="AL2:AL17" si="6">+H2+M2+R2+Y2+AG2</f>
        <v>427</v>
      </c>
      <c r="AM2" s="20">
        <v>5</v>
      </c>
      <c r="AN2" s="20">
        <v>13</v>
      </c>
      <c r="AO2" s="20">
        <v>0</v>
      </c>
      <c r="AP2" s="20">
        <v>0</v>
      </c>
      <c r="AQ2" s="33">
        <f t="shared" ref="AQ2:AQ17" si="7">I2+N2+S2+Z2+AH2</f>
        <v>43</v>
      </c>
      <c r="AR2" s="20">
        <f>+AL2+AM2+AN2+AQ2</f>
        <v>488</v>
      </c>
    </row>
    <row r="3" spans="1:44" outlineLevel="2" x14ac:dyDescent="0.25">
      <c r="A3" s="24">
        <v>10</v>
      </c>
      <c r="B3" s="54" t="s">
        <v>93</v>
      </c>
      <c r="C3" s="23" t="s">
        <v>42</v>
      </c>
      <c r="D3" s="20">
        <v>37</v>
      </c>
      <c r="E3" s="20">
        <v>108</v>
      </c>
      <c r="F3" s="20">
        <v>78</v>
      </c>
      <c r="G3" s="20">
        <v>22</v>
      </c>
      <c r="H3" s="29">
        <f>SUM(D3:G3)</f>
        <v>245</v>
      </c>
      <c r="I3" s="31">
        <v>10</v>
      </c>
      <c r="J3" s="31">
        <f>SUM(H3:I3)</f>
        <v>255</v>
      </c>
      <c r="K3" s="31">
        <f t="shared" si="0"/>
        <v>1</v>
      </c>
      <c r="L3" s="31">
        <v>256</v>
      </c>
      <c r="M3" s="20">
        <v>50</v>
      </c>
      <c r="N3" s="31">
        <v>5</v>
      </c>
      <c r="O3" s="31">
        <f>SUM(M3:N3)</f>
        <v>55</v>
      </c>
      <c r="P3" s="31">
        <f t="shared" si="1"/>
        <v>-2</v>
      </c>
      <c r="Q3" s="31">
        <v>53</v>
      </c>
      <c r="R3" s="20">
        <v>22</v>
      </c>
      <c r="S3" s="31">
        <v>1</v>
      </c>
      <c r="T3" s="31">
        <f>SUM(R3:S3)</f>
        <v>23</v>
      </c>
      <c r="U3" s="31">
        <f t="shared" si="3"/>
        <v>1</v>
      </c>
      <c r="V3" s="31">
        <v>24</v>
      </c>
      <c r="W3" s="20">
        <v>42</v>
      </c>
      <c r="X3" s="20">
        <v>78</v>
      </c>
      <c r="Y3" s="29">
        <f>SUM(W3:X3)</f>
        <v>120</v>
      </c>
      <c r="Z3" s="31">
        <v>11</v>
      </c>
      <c r="AA3" s="31">
        <f>SUM(Y3:Z3)</f>
        <v>131</v>
      </c>
      <c r="AB3" s="31">
        <f t="shared" si="4"/>
        <v>0</v>
      </c>
      <c r="AC3" s="31">
        <v>131</v>
      </c>
      <c r="AD3" s="20">
        <v>92</v>
      </c>
      <c r="AE3" s="20">
        <v>45</v>
      </c>
      <c r="AF3" s="20">
        <v>50</v>
      </c>
      <c r="AG3" s="29">
        <f>SUM(AD3:AF3)</f>
        <v>187</v>
      </c>
      <c r="AH3" s="31">
        <v>22</v>
      </c>
      <c r="AI3" s="31">
        <f>SUM(AG3:AH3)</f>
        <v>209</v>
      </c>
      <c r="AJ3" s="31">
        <f t="shared" si="5"/>
        <v>0</v>
      </c>
      <c r="AK3" s="31">
        <v>209</v>
      </c>
      <c r="AL3" s="31">
        <f t="shared" si="6"/>
        <v>624</v>
      </c>
      <c r="AM3" s="20">
        <v>10</v>
      </c>
      <c r="AN3" s="20">
        <v>10</v>
      </c>
      <c r="AO3" s="20">
        <v>0</v>
      </c>
      <c r="AP3" s="20">
        <v>0</v>
      </c>
      <c r="AQ3" s="33">
        <f t="shared" si="7"/>
        <v>49</v>
      </c>
      <c r="AR3" s="31">
        <f>+AL3+AM3+AN3+AQ3</f>
        <v>693</v>
      </c>
    </row>
    <row r="4" spans="1:44" outlineLevel="2" x14ac:dyDescent="0.25">
      <c r="A4" s="24">
        <v>11</v>
      </c>
      <c r="B4" s="54" t="s">
        <v>93</v>
      </c>
      <c r="C4" s="23" t="s">
        <v>42</v>
      </c>
      <c r="D4" s="20">
        <v>32</v>
      </c>
      <c r="E4" s="20">
        <v>72</v>
      </c>
      <c r="F4" s="20">
        <v>59</v>
      </c>
      <c r="G4" s="20">
        <v>30</v>
      </c>
      <c r="H4" s="29">
        <f>SUM(D4:G4)</f>
        <v>193</v>
      </c>
      <c r="I4" s="31">
        <v>11</v>
      </c>
      <c r="J4" s="31">
        <f>SUM(H4:I4)</f>
        <v>204</v>
      </c>
      <c r="K4" s="31">
        <f t="shared" si="0"/>
        <v>-3</v>
      </c>
      <c r="L4" s="31">
        <v>201</v>
      </c>
      <c r="M4" s="20">
        <v>74</v>
      </c>
      <c r="N4" s="31">
        <v>1</v>
      </c>
      <c r="O4" s="31">
        <f>SUM(M4:N4)</f>
        <v>75</v>
      </c>
      <c r="P4" s="31">
        <f t="shared" si="1"/>
        <v>1</v>
      </c>
      <c r="Q4" s="31">
        <v>76</v>
      </c>
      <c r="R4" s="20">
        <v>22</v>
      </c>
      <c r="S4" s="31">
        <v>1</v>
      </c>
      <c r="T4" s="31">
        <f>SUM(R4:S4)</f>
        <v>23</v>
      </c>
      <c r="U4" s="31">
        <f t="shared" si="3"/>
        <v>-1</v>
      </c>
      <c r="V4" s="31">
        <v>22</v>
      </c>
      <c r="W4" s="20">
        <v>20</v>
      </c>
      <c r="X4" s="20">
        <v>87</v>
      </c>
      <c r="Y4" s="29">
        <f>SUM(W4:X4)</f>
        <v>107</v>
      </c>
      <c r="Z4" s="31">
        <v>8</v>
      </c>
      <c r="AA4" s="31">
        <f>SUM(Y4:Z4)</f>
        <v>115</v>
      </c>
      <c r="AB4" s="31">
        <f t="shared" si="4"/>
        <v>4</v>
      </c>
      <c r="AC4" s="31">
        <v>119</v>
      </c>
      <c r="AD4" s="20">
        <v>101</v>
      </c>
      <c r="AE4" s="20">
        <v>47</v>
      </c>
      <c r="AF4" s="20">
        <v>50</v>
      </c>
      <c r="AG4" s="29">
        <f>SUM(AD4:AF4)</f>
        <v>198</v>
      </c>
      <c r="AH4" s="31">
        <v>13</v>
      </c>
      <c r="AI4" s="31">
        <f>SUM(AG4:AH4)</f>
        <v>211</v>
      </c>
      <c r="AJ4" s="31">
        <f t="shared" si="5"/>
        <v>-1</v>
      </c>
      <c r="AK4" s="31">
        <v>210</v>
      </c>
      <c r="AL4" s="31">
        <f t="shared" si="6"/>
        <v>594</v>
      </c>
      <c r="AM4" s="20">
        <v>16</v>
      </c>
      <c r="AN4" s="20">
        <v>11</v>
      </c>
      <c r="AO4" s="20">
        <v>0</v>
      </c>
      <c r="AP4" s="20">
        <v>0</v>
      </c>
      <c r="AQ4" s="33">
        <f t="shared" si="7"/>
        <v>34</v>
      </c>
      <c r="AR4" s="31">
        <f>+AL4+AM4+AN4+AQ4</f>
        <v>655</v>
      </c>
    </row>
    <row r="5" spans="1:44" outlineLevel="2" x14ac:dyDescent="0.25">
      <c r="A5" s="24">
        <v>12</v>
      </c>
      <c r="B5" s="54" t="s">
        <v>93</v>
      </c>
      <c r="C5" s="23" t="s">
        <v>42</v>
      </c>
      <c r="D5" s="20">
        <v>63</v>
      </c>
      <c r="E5" s="20">
        <v>104</v>
      </c>
      <c r="F5" s="20">
        <v>90</v>
      </c>
      <c r="G5" s="20">
        <v>36</v>
      </c>
      <c r="H5" s="29">
        <f>SUM(D5:G5)</f>
        <v>293</v>
      </c>
      <c r="I5" s="31">
        <v>15</v>
      </c>
      <c r="J5" s="31">
        <f>SUM(H5:I5)</f>
        <v>308</v>
      </c>
      <c r="K5" s="31">
        <f t="shared" si="0"/>
        <v>-1</v>
      </c>
      <c r="L5" s="31">
        <v>307</v>
      </c>
      <c r="M5" s="20">
        <v>48</v>
      </c>
      <c r="N5" s="31">
        <v>7</v>
      </c>
      <c r="O5" s="31">
        <f>SUM(M5:N5)</f>
        <v>55</v>
      </c>
      <c r="P5" s="31">
        <f t="shared" si="1"/>
        <v>5</v>
      </c>
      <c r="Q5" s="31">
        <v>60</v>
      </c>
      <c r="R5" s="20">
        <v>26</v>
      </c>
      <c r="S5" s="31">
        <v>0</v>
      </c>
      <c r="T5" s="31">
        <f>SUM(R5:S5)</f>
        <v>26</v>
      </c>
      <c r="U5" s="31">
        <f t="shared" si="3"/>
        <v>0</v>
      </c>
      <c r="V5" s="31">
        <v>26</v>
      </c>
      <c r="W5" s="20">
        <v>54</v>
      </c>
      <c r="X5" s="20">
        <v>84</v>
      </c>
      <c r="Y5" s="29">
        <f>SUM(W5:X5)</f>
        <v>138</v>
      </c>
      <c r="Z5" s="31">
        <v>6</v>
      </c>
      <c r="AA5" s="31">
        <f>SUM(Y5:Z5)</f>
        <v>144</v>
      </c>
      <c r="AB5" s="31">
        <f t="shared" si="4"/>
        <v>-1</v>
      </c>
      <c r="AC5" s="31">
        <v>143</v>
      </c>
      <c r="AD5" s="20">
        <v>109</v>
      </c>
      <c r="AE5" s="20">
        <v>35</v>
      </c>
      <c r="AF5" s="20">
        <v>67</v>
      </c>
      <c r="AG5" s="29">
        <f>SUM(AD5:AF5)</f>
        <v>211</v>
      </c>
      <c r="AH5" s="31">
        <v>8</v>
      </c>
      <c r="AI5" s="31">
        <f>SUM(AG5:AH5)</f>
        <v>219</v>
      </c>
      <c r="AJ5" s="31">
        <f t="shared" si="5"/>
        <v>-3</v>
      </c>
      <c r="AK5" s="31">
        <v>216</v>
      </c>
      <c r="AL5" s="31">
        <f t="shared" si="6"/>
        <v>716</v>
      </c>
      <c r="AM5" s="20">
        <v>7</v>
      </c>
      <c r="AN5" s="20">
        <v>16</v>
      </c>
      <c r="AO5" s="20">
        <v>0</v>
      </c>
      <c r="AP5" s="20">
        <v>0</v>
      </c>
      <c r="AQ5" s="33">
        <f t="shared" si="7"/>
        <v>36</v>
      </c>
      <c r="AR5" s="31">
        <f>+AL5+AM5+AN5+AQ5</f>
        <v>775</v>
      </c>
    </row>
    <row r="6" spans="1:44" outlineLevel="2" x14ac:dyDescent="0.25">
      <c r="A6" s="24">
        <v>13</v>
      </c>
      <c r="B6" s="54" t="s">
        <v>93</v>
      </c>
      <c r="C6" s="23" t="s">
        <v>42</v>
      </c>
      <c r="D6" s="20">
        <v>22</v>
      </c>
      <c r="E6" s="20">
        <v>94</v>
      </c>
      <c r="F6" s="20">
        <v>72</v>
      </c>
      <c r="G6" s="20">
        <v>22</v>
      </c>
      <c r="H6" s="29">
        <f>SUM(D6:G6)</f>
        <v>210</v>
      </c>
      <c r="I6" s="31">
        <v>9</v>
      </c>
      <c r="J6" s="31">
        <f>SUM(H6:I6)</f>
        <v>219</v>
      </c>
      <c r="K6" s="31">
        <f t="shared" si="0"/>
        <v>0</v>
      </c>
      <c r="L6" s="31">
        <v>219</v>
      </c>
      <c r="M6" s="20">
        <v>63</v>
      </c>
      <c r="N6" s="31">
        <v>2</v>
      </c>
      <c r="O6" s="31">
        <f>SUM(M6:N6)</f>
        <v>65</v>
      </c>
      <c r="P6" s="31">
        <f t="shared" si="1"/>
        <v>-2</v>
      </c>
      <c r="Q6" s="31">
        <v>63</v>
      </c>
      <c r="R6" s="20">
        <v>18</v>
      </c>
      <c r="S6" s="31">
        <v>0</v>
      </c>
      <c r="T6" s="31">
        <f>SUM(R6:S6)</f>
        <v>18</v>
      </c>
      <c r="U6" s="31">
        <f t="shared" si="3"/>
        <v>0</v>
      </c>
      <c r="V6" s="31">
        <v>18</v>
      </c>
      <c r="W6" s="20">
        <v>48</v>
      </c>
      <c r="X6" s="20">
        <v>76</v>
      </c>
      <c r="Y6" s="29">
        <f>SUM(W6:X6)</f>
        <v>124</v>
      </c>
      <c r="Z6" s="31">
        <v>6</v>
      </c>
      <c r="AA6" s="31">
        <f>SUM(Y6:Z6)</f>
        <v>130</v>
      </c>
      <c r="AB6" s="31">
        <f t="shared" si="4"/>
        <v>-5</v>
      </c>
      <c r="AC6" s="31">
        <v>125</v>
      </c>
      <c r="AD6" s="20">
        <v>83</v>
      </c>
      <c r="AE6" s="20">
        <v>59</v>
      </c>
      <c r="AF6" s="20">
        <v>36</v>
      </c>
      <c r="AG6" s="29">
        <f>SUM(AD6:AF6)</f>
        <v>178</v>
      </c>
      <c r="AH6" s="31">
        <v>14</v>
      </c>
      <c r="AI6" s="31">
        <f>SUM(AG6:AH6)</f>
        <v>192</v>
      </c>
      <c r="AJ6" s="31">
        <f t="shared" si="5"/>
        <v>7</v>
      </c>
      <c r="AK6" s="31">
        <v>199</v>
      </c>
      <c r="AL6" s="31">
        <f t="shared" si="6"/>
        <v>593</v>
      </c>
      <c r="AM6" s="20">
        <v>16</v>
      </c>
      <c r="AN6" s="20">
        <v>10</v>
      </c>
      <c r="AO6" s="20">
        <v>0</v>
      </c>
      <c r="AP6" s="20">
        <v>0</v>
      </c>
      <c r="AQ6" s="33">
        <f t="shared" si="7"/>
        <v>31</v>
      </c>
      <c r="AR6" s="31">
        <f>+AL6+AM6+AN6+AQ6</f>
        <v>650</v>
      </c>
    </row>
    <row r="7" spans="1:44" outlineLevel="2" x14ac:dyDescent="0.25">
      <c r="A7" s="24">
        <v>2</v>
      </c>
      <c r="B7" s="54" t="s">
        <v>93</v>
      </c>
      <c r="C7" s="23" t="s">
        <v>43</v>
      </c>
      <c r="D7" s="20">
        <v>42</v>
      </c>
      <c r="E7" s="20">
        <v>81</v>
      </c>
      <c r="F7" s="20">
        <v>68</v>
      </c>
      <c r="G7" s="20">
        <v>18</v>
      </c>
      <c r="H7" s="29">
        <f t="shared" ref="H7:H34" si="8">SUM(D7:G7)</f>
        <v>209</v>
      </c>
      <c r="I7" s="31">
        <v>8</v>
      </c>
      <c r="J7" s="31">
        <f t="shared" ref="J7:J34" si="9">SUM(H7:I7)</f>
        <v>217</v>
      </c>
      <c r="K7" s="31">
        <f t="shared" si="0"/>
        <v>-4</v>
      </c>
      <c r="L7" s="31">
        <v>213</v>
      </c>
      <c r="M7" s="20">
        <v>27</v>
      </c>
      <c r="N7" s="31">
        <v>1</v>
      </c>
      <c r="O7" s="31">
        <f t="shared" ref="O7:O34" si="10">SUM(M7:N7)</f>
        <v>28</v>
      </c>
      <c r="P7" s="31">
        <f t="shared" si="1"/>
        <v>1</v>
      </c>
      <c r="Q7" s="31">
        <v>29</v>
      </c>
      <c r="R7" s="20">
        <v>28</v>
      </c>
      <c r="S7" s="31">
        <v>1</v>
      </c>
      <c r="T7" s="31">
        <f t="shared" si="2"/>
        <v>29</v>
      </c>
      <c r="U7" s="31">
        <f t="shared" si="3"/>
        <v>0</v>
      </c>
      <c r="V7" s="31">
        <v>29</v>
      </c>
      <c r="W7" s="20">
        <v>32</v>
      </c>
      <c r="X7" s="20">
        <v>70</v>
      </c>
      <c r="Y7" s="29">
        <f t="shared" ref="Y7:Y34" si="11">SUM(W7:X7)</f>
        <v>102</v>
      </c>
      <c r="Z7" s="31">
        <v>4</v>
      </c>
      <c r="AA7" s="31">
        <f t="shared" ref="AA7:AA34" si="12">SUM(Y7:Z7)</f>
        <v>106</v>
      </c>
      <c r="AB7" s="31">
        <f t="shared" si="4"/>
        <v>3</v>
      </c>
      <c r="AC7" s="31">
        <v>109</v>
      </c>
      <c r="AD7" s="20">
        <v>57</v>
      </c>
      <c r="AE7" s="20">
        <v>26</v>
      </c>
      <c r="AF7" s="20">
        <v>27</v>
      </c>
      <c r="AG7" s="29">
        <f t="shared" ref="AG7:AG34" si="13">SUM(AD7:AF7)</f>
        <v>110</v>
      </c>
      <c r="AH7" s="31">
        <v>8</v>
      </c>
      <c r="AI7" s="31">
        <f t="shared" ref="AI7:AI34" si="14">SUM(AG7:AH7)</f>
        <v>118</v>
      </c>
      <c r="AJ7" s="31">
        <f t="shared" si="5"/>
        <v>0</v>
      </c>
      <c r="AK7" s="31">
        <v>118</v>
      </c>
      <c r="AL7" s="31">
        <f t="shared" si="6"/>
        <v>476</v>
      </c>
      <c r="AM7" s="20">
        <v>6</v>
      </c>
      <c r="AN7" s="20">
        <v>12</v>
      </c>
      <c r="AO7" s="20">
        <v>0</v>
      </c>
      <c r="AP7" s="20">
        <v>0</v>
      </c>
      <c r="AQ7" s="33">
        <f t="shared" si="7"/>
        <v>22</v>
      </c>
      <c r="AR7" s="31">
        <f t="shared" ref="AR7:AR34" si="15">+AL7+AM7+AN7+AQ7</f>
        <v>516</v>
      </c>
    </row>
    <row r="8" spans="1:44" outlineLevel="2" x14ac:dyDescent="0.25">
      <c r="A8" s="24">
        <v>3</v>
      </c>
      <c r="B8" s="54" t="s">
        <v>93</v>
      </c>
      <c r="C8" s="23" t="s">
        <v>43</v>
      </c>
      <c r="D8" s="20">
        <v>23</v>
      </c>
      <c r="E8" s="20">
        <v>80</v>
      </c>
      <c r="F8" s="20">
        <v>70</v>
      </c>
      <c r="G8" s="20">
        <v>14</v>
      </c>
      <c r="H8" s="29">
        <f t="shared" si="8"/>
        <v>187</v>
      </c>
      <c r="I8" s="31">
        <v>11</v>
      </c>
      <c r="J8" s="31">
        <f t="shared" si="9"/>
        <v>198</v>
      </c>
      <c r="K8" s="31">
        <f t="shared" si="0"/>
        <v>2</v>
      </c>
      <c r="L8" s="31">
        <v>200</v>
      </c>
      <c r="M8" s="20">
        <v>45</v>
      </c>
      <c r="N8" s="31">
        <v>0</v>
      </c>
      <c r="O8" s="31">
        <f t="shared" si="10"/>
        <v>45</v>
      </c>
      <c r="P8" s="31">
        <f t="shared" si="1"/>
        <v>0</v>
      </c>
      <c r="Q8" s="31">
        <v>45</v>
      </c>
      <c r="R8" s="20">
        <v>21</v>
      </c>
      <c r="S8" s="31">
        <v>1</v>
      </c>
      <c r="T8" s="31">
        <f t="shared" si="2"/>
        <v>22</v>
      </c>
      <c r="U8" s="31">
        <f t="shared" si="3"/>
        <v>0</v>
      </c>
      <c r="V8" s="31">
        <v>22</v>
      </c>
      <c r="W8" s="20">
        <v>28</v>
      </c>
      <c r="X8" s="20">
        <v>41</v>
      </c>
      <c r="Y8" s="29">
        <f t="shared" si="11"/>
        <v>69</v>
      </c>
      <c r="Z8" s="31">
        <v>3</v>
      </c>
      <c r="AA8" s="31">
        <f t="shared" si="12"/>
        <v>72</v>
      </c>
      <c r="AB8" s="31">
        <f t="shared" si="4"/>
        <v>-1</v>
      </c>
      <c r="AC8" s="31">
        <v>71</v>
      </c>
      <c r="AD8" s="20">
        <v>62</v>
      </c>
      <c r="AE8" s="20">
        <v>13</v>
      </c>
      <c r="AF8" s="20">
        <v>18</v>
      </c>
      <c r="AG8" s="29">
        <f t="shared" si="13"/>
        <v>93</v>
      </c>
      <c r="AH8" s="31">
        <v>8</v>
      </c>
      <c r="AI8" s="31">
        <f t="shared" si="14"/>
        <v>101</v>
      </c>
      <c r="AJ8" s="31">
        <f t="shared" si="5"/>
        <v>-1</v>
      </c>
      <c r="AK8" s="31">
        <v>100</v>
      </c>
      <c r="AL8" s="31">
        <f t="shared" si="6"/>
        <v>415</v>
      </c>
      <c r="AM8" s="20">
        <v>11</v>
      </c>
      <c r="AN8" s="20">
        <v>8</v>
      </c>
      <c r="AO8" s="20">
        <v>0</v>
      </c>
      <c r="AP8" s="20">
        <v>0</v>
      </c>
      <c r="AQ8" s="33">
        <f t="shared" si="7"/>
        <v>23</v>
      </c>
      <c r="AR8" s="31">
        <f t="shared" si="15"/>
        <v>457</v>
      </c>
    </row>
    <row r="9" spans="1:44" outlineLevel="2" x14ac:dyDescent="0.25">
      <c r="A9" s="24">
        <v>4</v>
      </c>
      <c r="B9" s="54" t="s">
        <v>93</v>
      </c>
      <c r="C9" s="23" t="s">
        <v>43</v>
      </c>
      <c r="D9" s="20">
        <v>37</v>
      </c>
      <c r="E9" s="20">
        <v>104</v>
      </c>
      <c r="F9" s="20">
        <v>59</v>
      </c>
      <c r="G9" s="20">
        <v>30</v>
      </c>
      <c r="H9" s="29">
        <f t="shared" si="8"/>
        <v>230</v>
      </c>
      <c r="I9" s="31">
        <v>15</v>
      </c>
      <c r="J9" s="31">
        <f t="shared" si="9"/>
        <v>245</v>
      </c>
      <c r="K9" s="31">
        <f t="shared" si="0"/>
        <v>0</v>
      </c>
      <c r="L9" s="31">
        <v>245</v>
      </c>
      <c r="M9" s="20">
        <v>40</v>
      </c>
      <c r="N9" s="31">
        <v>4</v>
      </c>
      <c r="O9" s="31">
        <f t="shared" si="10"/>
        <v>44</v>
      </c>
      <c r="P9" s="31">
        <f t="shared" si="1"/>
        <v>0</v>
      </c>
      <c r="Q9" s="31">
        <v>44</v>
      </c>
      <c r="R9" s="20">
        <v>18</v>
      </c>
      <c r="S9" s="31">
        <v>2</v>
      </c>
      <c r="T9" s="31">
        <f t="shared" si="2"/>
        <v>20</v>
      </c>
      <c r="U9" s="31">
        <f t="shared" si="3"/>
        <v>0</v>
      </c>
      <c r="V9" s="31">
        <v>20</v>
      </c>
      <c r="W9" s="20">
        <v>29</v>
      </c>
      <c r="X9" s="20">
        <v>89</v>
      </c>
      <c r="Y9" s="29">
        <f t="shared" si="11"/>
        <v>118</v>
      </c>
      <c r="Z9" s="31">
        <v>7</v>
      </c>
      <c r="AA9" s="31">
        <f t="shared" si="12"/>
        <v>125</v>
      </c>
      <c r="AB9" s="31">
        <f t="shared" si="4"/>
        <v>0</v>
      </c>
      <c r="AC9" s="31">
        <v>125</v>
      </c>
      <c r="AD9" s="20">
        <v>102</v>
      </c>
      <c r="AE9" s="20">
        <v>26</v>
      </c>
      <c r="AF9" s="20">
        <v>24</v>
      </c>
      <c r="AG9" s="29">
        <f t="shared" si="13"/>
        <v>152</v>
      </c>
      <c r="AH9" s="31">
        <v>8</v>
      </c>
      <c r="AI9" s="31">
        <f t="shared" si="14"/>
        <v>160</v>
      </c>
      <c r="AJ9" s="31">
        <f t="shared" si="5"/>
        <v>0</v>
      </c>
      <c r="AK9" s="31">
        <v>160</v>
      </c>
      <c r="AL9" s="31">
        <f t="shared" si="6"/>
        <v>558</v>
      </c>
      <c r="AM9" s="20">
        <v>6</v>
      </c>
      <c r="AN9" s="20">
        <v>16</v>
      </c>
      <c r="AO9" s="20">
        <v>0</v>
      </c>
      <c r="AP9" s="20">
        <v>0</v>
      </c>
      <c r="AQ9" s="33">
        <f t="shared" si="7"/>
        <v>36</v>
      </c>
      <c r="AR9" s="31">
        <f t="shared" si="15"/>
        <v>616</v>
      </c>
    </row>
    <row r="10" spans="1:44" outlineLevel="2" x14ac:dyDescent="0.25">
      <c r="A10" s="24">
        <v>5</v>
      </c>
      <c r="B10" s="54" t="s">
        <v>93</v>
      </c>
      <c r="C10" s="23" t="s">
        <v>43</v>
      </c>
      <c r="D10" s="20">
        <v>28</v>
      </c>
      <c r="E10" s="20">
        <v>100</v>
      </c>
      <c r="F10" s="20">
        <v>64</v>
      </c>
      <c r="G10" s="20">
        <v>18</v>
      </c>
      <c r="H10" s="29">
        <f t="shared" si="8"/>
        <v>210</v>
      </c>
      <c r="I10" s="31">
        <v>7</v>
      </c>
      <c r="J10" s="31">
        <f t="shared" si="9"/>
        <v>217</v>
      </c>
      <c r="K10" s="31">
        <f t="shared" si="0"/>
        <v>0</v>
      </c>
      <c r="L10" s="31">
        <v>217</v>
      </c>
      <c r="M10" s="20">
        <v>44</v>
      </c>
      <c r="N10" s="31">
        <v>5</v>
      </c>
      <c r="O10" s="31">
        <f t="shared" si="10"/>
        <v>49</v>
      </c>
      <c r="P10" s="31">
        <f t="shared" si="1"/>
        <v>0</v>
      </c>
      <c r="Q10" s="31">
        <v>49</v>
      </c>
      <c r="R10" s="20">
        <v>27</v>
      </c>
      <c r="S10" s="31">
        <v>0</v>
      </c>
      <c r="T10" s="31">
        <f t="shared" si="2"/>
        <v>27</v>
      </c>
      <c r="U10" s="31">
        <f t="shared" si="3"/>
        <v>0</v>
      </c>
      <c r="V10" s="31">
        <v>27</v>
      </c>
      <c r="W10" s="20">
        <v>15</v>
      </c>
      <c r="X10" s="20">
        <v>77</v>
      </c>
      <c r="Y10" s="29">
        <f t="shared" si="11"/>
        <v>92</v>
      </c>
      <c r="Z10" s="31">
        <v>8</v>
      </c>
      <c r="AA10" s="31">
        <f t="shared" si="12"/>
        <v>100</v>
      </c>
      <c r="AB10" s="31">
        <f t="shared" si="4"/>
        <v>0</v>
      </c>
      <c r="AC10" s="31">
        <v>100</v>
      </c>
      <c r="AD10" s="20">
        <v>86</v>
      </c>
      <c r="AE10" s="20">
        <v>23</v>
      </c>
      <c r="AF10" s="20">
        <v>34</v>
      </c>
      <c r="AG10" s="29">
        <f t="shared" si="13"/>
        <v>143</v>
      </c>
      <c r="AH10" s="31">
        <v>19</v>
      </c>
      <c r="AI10" s="31">
        <f t="shared" si="14"/>
        <v>162</v>
      </c>
      <c r="AJ10" s="31">
        <f t="shared" si="5"/>
        <v>0</v>
      </c>
      <c r="AK10" s="31">
        <v>162</v>
      </c>
      <c r="AL10" s="31">
        <f t="shared" si="6"/>
        <v>516</v>
      </c>
      <c r="AM10" s="20">
        <v>13</v>
      </c>
      <c r="AN10" s="20">
        <v>10</v>
      </c>
      <c r="AO10" s="20">
        <v>0</v>
      </c>
      <c r="AP10" s="20">
        <v>0</v>
      </c>
      <c r="AQ10" s="33">
        <f t="shared" si="7"/>
        <v>39</v>
      </c>
      <c r="AR10" s="31">
        <f t="shared" si="15"/>
        <v>578</v>
      </c>
    </row>
    <row r="11" spans="1:44" outlineLevel="2" x14ac:dyDescent="0.25">
      <c r="A11" s="24">
        <v>6</v>
      </c>
      <c r="B11" s="54" t="s">
        <v>93</v>
      </c>
      <c r="C11" s="23" t="s">
        <v>43</v>
      </c>
      <c r="D11" s="20">
        <v>32</v>
      </c>
      <c r="E11" s="20">
        <v>77</v>
      </c>
      <c r="F11" s="20">
        <v>48</v>
      </c>
      <c r="G11" s="20">
        <v>9</v>
      </c>
      <c r="H11" s="29">
        <f t="shared" si="8"/>
        <v>166</v>
      </c>
      <c r="I11" s="31">
        <v>2</v>
      </c>
      <c r="J11" s="31">
        <f t="shared" si="9"/>
        <v>168</v>
      </c>
      <c r="K11" s="31">
        <f t="shared" si="0"/>
        <v>0</v>
      </c>
      <c r="L11" s="31">
        <v>168</v>
      </c>
      <c r="M11" s="20">
        <v>31</v>
      </c>
      <c r="N11" s="31">
        <v>1</v>
      </c>
      <c r="O11" s="31">
        <f t="shared" si="10"/>
        <v>32</v>
      </c>
      <c r="P11" s="31">
        <f t="shared" si="1"/>
        <v>-1</v>
      </c>
      <c r="Q11" s="31">
        <v>31</v>
      </c>
      <c r="R11" s="20">
        <v>25</v>
      </c>
      <c r="S11" s="31">
        <v>0</v>
      </c>
      <c r="T11" s="31">
        <f t="shared" si="2"/>
        <v>25</v>
      </c>
      <c r="U11" s="31">
        <f t="shared" si="3"/>
        <v>0</v>
      </c>
      <c r="V11" s="31">
        <v>25</v>
      </c>
      <c r="W11" s="20">
        <v>18</v>
      </c>
      <c r="X11" s="20">
        <v>75</v>
      </c>
      <c r="Y11" s="29">
        <f t="shared" si="11"/>
        <v>93</v>
      </c>
      <c r="Z11" s="31">
        <v>2</v>
      </c>
      <c r="AA11" s="31">
        <f t="shared" si="12"/>
        <v>95</v>
      </c>
      <c r="AB11" s="31">
        <f t="shared" si="4"/>
        <v>3</v>
      </c>
      <c r="AC11" s="31">
        <v>98</v>
      </c>
      <c r="AD11" s="20">
        <v>89</v>
      </c>
      <c r="AE11" s="20">
        <v>17</v>
      </c>
      <c r="AF11" s="20">
        <v>43</v>
      </c>
      <c r="AG11" s="29">
        <f t="shared" si="13"/>
        <v>149</v>
      </c>
      <c r="AH11" s="31">
        <v>6</v>
      </c>
      <c r="AI11" s="31">
        <f t="shared" si="14"/>
        <v>155</v>
      </c>
      <c r="AJ11" s="31">
        <f t="shared" si="5"/>
        <v>-2</v>
      </c>
      <c r="AK11" s="31">
        <v>153</v>
      </c>
      <c r="AL11" s="31">
        <f t="shared" si="6"/>
        <v>464</v>
      </c>
      <c r="AM11" s="20">
        <v>4</v>
      </c>
      <c r="AN11" s="20">
        <v>11</v>
      </c>
      <c r="AO11" s="20">
        <v>0</v>
      </c>
      <c r="AP11" s="20">
        <v>0</v>
      </c>
      <c r="AQ11" s="33">
        <f t="shared" si="7"/>
        <v>11</v>
      </c>
      <c r="AR11" s="31">
        <f t="shared" si="15"/>
        <v>490</v>
      </c>
    </row>
    <row r="12" spans="1:44" outlineLevel="2" x14ac:dyDescent="0.25">
      <c r="A12" s="24">
        <v>7</v>
      </c>
      <c r="B12" s="54" t="s">
        <v>93</v>
      </c>
      <c r="C12" s="23" t="s">
        <v>44</v>
      </c>
      <c r="D12" s="20">
        <v>47</v>
      </c>
      <c r="E12" s="20">
        <v>130</v>
      </c>
      <c r="F12" s="20">
        <v>102</v>
      </c>
      <c r="G12" s="20">
        <v>28</v>
      </c>
      <c r="H12" s="29">
        <f t="shared" si="8"/>
        <v>307</v>
      </c>
      <c r="I12" s="31">
        <v>17</v>
      </c>
      <c r="J12" s="31">
        <f t="shared" si="9"/>
        <v>324</v>
      </c>
      <c r="K12" s="31">
        <f t="shared" si="0"/>
        <v>1</v>
      </c>
      <c r="L12" s="31">
        <v>325</v>
      </c>
      <c r="M12" s="20">
        <v>48</v>
      </c>
      <c r="N12" s="31">
        <v>11</v>
      </c>
      <c r="O12" s="31">
        <f t="shared" si="10"/>
        <v>59</v>
      </c>
      <c r="P12" s="31">
        <f t="shared" si="1"/>
        <v>1</v>
      </c>
      <c r="Q12" s="31">
        <v>60</v>
      </c>
      <c r="R12" s="20">
        <v>14</v>
      </c>
      <c r="S12" s="31">
        <v>0</v>
      </c>
      <c r="T12" s="31">
        <f t="shared" si="2"/>
        <v>14</v>
      </c>
      <c r="U12" s="31">
        <f t="shared" si="3"/>
        <v>3</v>
      </c>
      <c r="V12" s="31">
        <v>17</v>
      </c>
      <c r="W12" s="20">
        <v>28</v>
      </c>
      <c r="X12" s="20">
        <v>85</v>
      </c>
      <c r="Y12" s="29">
        <f t="shared" si="11"/>
        <v>113</v>
      </c>
      <c r="Z12" s="31">
        <v>8</v>
      </c>
      <c r="AA12" s="31">
        <f t="shared" si="12"/>
        <v>121</v>
      </c>
      <c r="AB12" s="31">
        <f t="shared" si="4"/>
        <v>-2</v>
      </c>
      <c r="AC12" s="31">
        <v>119</v>
      </c>
      <c r="AD12" s="20">
        <v>138</v>
      </c>
      <c r="AE12" s="20">
        <v>40</v>
      </c>
      <c r="AF12" s="20">
        <v>60</v>
      </c>
      <c r="AG12" s="29">
        <f t="shared" si="13"/>
        <v>238</v>
      </c>
      <c r="AH12" s="31">
        <v>27</v>
      </c>
      <c r="AI12" s="31">
        <f t="shared" si="14"/>
        <v>265</v>
      </c>
      <c r="AJ12" s="31">
        <f t="shared" si="5"/>
        <v>-3</v>
      </c>
      <c r="AK12" s="31">
        <v>262</v>
      </c>
      <c r="AL12" s="31">
        <f t="shared" si="6"/>
        <v>720</v>
      </c>
      <c r="AM12" s="20">
        <v>15</v>
      </c>
      <c r="AN12" s="20">
        <v>18</v>
      </c>
      <c r="AO12" s="20">
        <v>0</v>
      </c>
      <c r="AP12" s="20">
        <v>0</v>
      </c>
      <c r="AQ12" s="33">
        <f t="shared" si="7"/>
        <v>63</v>
      </c>
      <c r="AR12" s="31">
        <f t="shared" si="15"/>
        <v>816</v>
      </c>
    </row>
    <row r="13" spans="1:44" outlineLevel="2" x14ac:dyDescent="0.25">
      <c r="A13" s="24">
        <v>8</v>
      </c>
      <c r="B13" s="54" t="s">
        <v>93</v>
      </c>
      <c r="C13" s="23" t="s">
        <v>44</v>
      </c>
      <c r="D13" s="20">
        <v>42</v>
      </c>
      <c r="E13" s="20">
        <v>113</v>
      </c>
      <c r="F13" s="20">
        <v>72</v>
      </c>
      <c r="G13" s="20">
        <v>38</v>
      </c>
      <c r="H13" s="29">
        <f t="shared" si="8"/>
        <v>265</v>
      </c>
      <c r="I13" s="31">
        <v>13</v>
      </c>
      <c r="J13" s="31">
        <f t="shared" si="9"/>
        <v>278</v>
      </c>
      <c r="K13" s="31">
        <f t="shared" si="0"/>
        <v>0</v>
      </c>
      <c r="L13" s="31">
        <v>278</v>
      </c>
      <c r="M13" s="20">
        <v>64</v>
      </c>
      <c r="N13" s="31">
        <v>1</v>
      </c>
      <c r="O13" s="31">
        <f t="shared" si="10"/>
        <v>65</v>
      </c>
      <c r="P13" s="31">
        <f t="shared" si="1"/>
        <v>0</v>
      </c>
      <c r="Q13" s="31">
        <v>65</v>
      </c>
      <c r="R13" s="20">
        <v>29</v>
      </c>
      <c r="S13" s="31">
        <v>0</v>
      </c>
      <c r="T13" s="31">
        <f t="shared" si="2"/>
        <v>29</v>
      </c>
      <c r="U13" s="31">
        <f t="shared" si="3"/>
        <v>0</v>
      </c>
      <c r="V13" s="31">
        <v>29</v>
      </c>
      <c r="W13" s="20">
        <v>50</v>
      </c>
      <c r="X13" s="20">
        <v>89</v>
      </c>
      <c r="Y13" s="29">
        <f t="shared" si="11"/>
        <v>139</v>
      </c>
      <c r="Z13" s="31">
        <v>4</v>
      </c>
      <c r="AA13" s="31">
        <f t="shared" si="12"/>
        <v>143</v>
      </c>
      <c r="AB13" s="31">
        <f t="shared" si="4"/>
        <v>0</v>
      </c>
      <c r="AC13" s="31">
        <v>143</v>
      </c>
      <c r="AD13" s="20">
        <v>98</v>
      </c>
      <c r="AE13" s="20">
        <v>38</v>
      </c>
      <c r="AF13" s="20">
        <v>46</v>
      </c>
      <c r="AG13" s="29">
        <f t="shared" si="13"/>
        <v>182</v>
      </c>
      <c r="AH13" s="31">
        <v>17</v>
      </c>
      <c r="AI13" s="31">
        <f t="shared" si="14"/>
        <v>199</v>
      </c>
      <c r="AJ13" s="31">
        <f t="shared" si="5"/>
        <v>0</v>
      </c>
      <c r="AK13" s="31">
        <v>199</v>
      </c>
      <c r="AL13" s="31">
        <f t="shared" si="6"/>
        <v>679</v>
      </c>
      <c r="AM13" s="20">
        <v>10</v>
      </c>
      <c r="AN13" s="20">
        <v>17</v>
      </c>
      <c r="AO13" s="20">
        <v>0</v>
      </c>
      <c r="AP13" s="20">
        <v>0</v>
      </c>
      <c r="AQ13" s="33">
        <f t="shared" si="7"/>
        <v>35</v>
      </c>
      <c r="AR13" s="31">
        <f t="shared" si="15"/>
        <v>741</v>
      </c>
    </row>
    <row r="14" spans="1:44" outlineLevel="2" x14ac:dyDescent="0.25">
      <c r="A14" s="24">
        <v>14</v>
      </c>
      <c r="B14" s="54" t="s">
        <v>93</v>
      </c>
      <c r="C14" s="23" t="s">
        <v>46</v>
      </c>
      <c r="D14" s="20">
        <v>47</v>
      </c>
      <c r="E14" s="20">
        <v>122</v>
      </c>
      <c r="F14" s="20">
        <v>84</v>
      </c>
      <c r="G14" s="20">
        <v>21</v>
      </c>
      <c r="H14" s="29">
        <f>SUM(D14:G14)</f>
        <v>274</v>
      </c>
      <c r="I14" s="31">
        <v>6</v>
      </c>
      <c r="J14" s="31">
        <f>SUM(H14:I14)</f>
        <v>280</v>
      </c>
      <c r="K14" s="31">
        <f t="shared" si="0"/>
        <v>-1</v>
      </c>
      <c r="L14" s="31">
        <v>279</v>
      </c>
      <c r="M14" s="20">
        <v>66</v>
      </c>
      <c r="N14" s="31">
        <v>0</v>
      </c>
      <c r="O14" s="31">
        <f>SUM(M14:N14)</f>
        <v>66</v>
      </c>
      <c r="P14" s="31">
        <f t="shared" si="1"/>
        <v>0</v>
      </c>
      <c r="Q14" s="31">
        <v>66</v>
      </c>
      <c r="R14" s="20">
        <v>24</v>
      </c>
      <c r="S14" s="31">
        <v>0</v>
      </c>
      <c r="T14" s="31">
        <f>SUM(R14:S14)</f>
        <v>24</v>
      </c>
      <c r="U14" s="31">
        <f t="shared" si="3"/>
        <v>0</v>
      </c>
      <c r="V14" s="31">
        <v>24</v>
      </c>
      <c r="W14" s="20">
        <v>23</v>
      </c>
      <c r="X14" s="20">
        <v>110</v>
      </c>
      <c r="Y14" s="29">
        <f>SUM(W14:X14)</f>
        <v>133</v>
      </c>
      <c r="Z14" s="31">
        <v>4</v>
      </c>
      <c r="AA14" s="31">
        <f>SUM(Y14:Z14)</f>
        <v>137</v>
      </c>
      <c r="AB14" s="31">
        <f t="shared" si="4"/>
        <v>0</v>
      </c>
      <c r="AC14" s="31">
        <v>137</v>
      </c>
      <c r="AD14" s="20">
        <v>87</v>
      </c>
      <c r="AE14" s="20">
        <v>26</v>
      </c>
      <c r="AF14" s="20">
        <v>52</v>
      </c>
      <c r="AG14" s="29">
        <f>SUM(AD14:AF14)</f>
        <v>165</v>
      </c>
      <c r="AH14" s="31">
        <v>15</v>
      </c>
      <c r="AI14" s="31">
        <f>SUM(AG14:AH14)</f>
        <v>180</v>
      </c>
      <c r="AJ14" s="31">
        <f t="shared" si="5"/>
        <v>1</v>
      </c>
      <c r="AK14" s="31">
        <v>181</v>
      </c>
      <c r="AL14" s="31">
        <f t="shared" si="6"/>
        <v>662</v>
      </c>
      <c r="AM14" s="20">
        <v>10</v>
      </c>
      <c r="AN14" s="20">
        <v>17</v>
      </c>
      <c r="AO14" s="20">
        <v>0</v>
      </c>
      <c r="AP14" s="20">
        <v>0</v>
      </c>
      <c r="AQ14" s="33">
        <f t="shared" si="7"/>
        <v>25</v>
      </c>
      <c r="AR14" s="31">
        <f>+AL14+AM14+AN14+AQ14</f>
        <v>714</v>
      </c>
    </row>
    <row r="15" spans="1:44" outlineLevel="2" x14ac:dyDescent="0.25">
      <c r="A15" s="24">
        <v>15</v>
      </c>
      <c r="B15" s="54" t="s">
        <v>93</v>
      </c>
      <c r="C15" s="23" t="s">
        <v>46</v>
      </c>
      <c r="D15" s="20">
        <v>29</v>
      </c>
      <c r="E15" s="20">
        <v>144</v>
      </c>
      <c r="F15" s="20">
        <v>90</v>
      </c>
      <c r="G15" s="20">
        <v>20</v>
      </c>
      <c r="H15" s="29">
        <f>SUM(D15:G15)</f>
        <v>283</v>
      </c>
      <c r="I15" s="31">
        <v>21</v>
      </c>
      <c r="J15" s="31">
        <f>SUM(H15:I15)</f>
        <v>304</v>
      </c>
      <c r="K15" s="31">
        <f t="shared" si="0"/>
        <v>0</v>
      </c>
      <c r="L15" s="31">
        <v>304</v>
      </c>
      <c r="M15" s="20">
        <v>52</v>
      </c>
      <c r="N15" s="31">
        <v>4</v>
      </c>
      <c r="O15" s="31">
        <f>SUM(M15:N15)</f>
        <v>56</v>
      </c>
      <c r="P15" s="31">
        <f t="shared" si="1"/>
        <v>0</v>
      </c>
      <c r="Q15" s="31">
        <v>56</v>
      </c>
      <c r="R15" s="20">
        <v>19</v>
      </c>
      <c r="S15" s="31">
        <v>1</v>
      </c>
      <c r="T15" s="31">
        <f>SUM(R15:S15)</f>
        <v>20</v>
      </c>
      <c r="U15" s="31">
        <f t="shared" si="3"/>
        <v>0</v>
      </c>
      <c r="V15" s="31">
        <v>20</v>
      </c>
      <c r="W15" s="20">
        <v>29</v>
      </c>
      <c r="X15" s="20">
        <v>59</v>
      </c>
      <c r="Y15" s="29">
        <f>SUM(W15:X15)</f>
        <v>88</v>
      </c>
      <c r="Z15" s="31">
        <v>3</v>
      </c>
      <c r="AA15" s="31">
        <f>SUM(Y15:Z15)</f>
        <v>91</v>
      </c>
      <c r="AB15" s="31">
        <f t="shared" si="4"/>
        <v>0</v>
      </c>
      <c r="AC15" s="31">
        <v>91</v>
      </c>
      <c r="AD15" s="20">
        <v>67</v>
      </c>
      <c r="AE15" s="20">
        <v>26</v>
      </c>
      <c r="AF15" s="20">
        <v>52</v>
      </c>
      <c r="AG15" s="29">
        <f>SUM(AD15:AF15)</f>
        <v>145</v>
      </c>
      <c r="AH15" s="31">
        <v>19</v>
      </c>
      <c r="AI15" s="31">
        <f>SUM(AG15:AH15)</f>
        <v>164</v>
      </c>
      <c r="AJ15" s="31">
        <f t="shared" si="5"/>
        <v>0</v>
      </c>
      <c r="AK15" s="31">
        <v>164</v>
      </c>
      <c r="AL15" s="31">
        <f t="shared" si="6"/>
        <v>587</v>
      </c>
      <c r="AM15" s="20">
        <v>12</v>
      </c>
      <c r="AN15" s="20">
        <v>10</v>
      </c>
      <c r="AO15" s="20">
        <v>0</v>
      </c>
      <c r="AP15" s="20">
        <v>0</v>
      </c>
      <c r="AQ15" s="33">
        <f t="shared" si="7"/>
        <v>48</v>
      </c>
      <c r="AR15" s="31">
        <f>+AL15+AM15+AN15+AQ15</f>
        <v>657</v>
      </c>
    </row>
    <row r="16" spans="1:44" outlineLevel="2" x14ac:dyDescent="0.25">
      <c r="A16" s="24">
        <v>9</v>
      </c>
      <c r="B16" s="54" t="s">
        <v>93</v>
      </c>
      <c r="C16" s="23" t="s">
        <v>45</v>
      </c>
      <c r="D16" s="20">
        <v>27</v>
      </c>
      <c r="E16" s="20">
        <v>44</v>
      </c>
      <c r="F16" s="20">
        <v>36</v>
      </c>
      <c r="G16" s="20">
        <v>25</v>
      </c>
      <c r="H16" s="29">
        <f t="shared" si="8"/>
        <v>132</v>
      </c>
      <c r="I16" s="31">
        <v>5</v>
      </c>
      <c r="J16" s="31">
        <f t="shared" si="9"/>
        <v>137</v>
      </c>
      <c r="K16" s="31">
        <f t="shared" si="0"/>
        <v>0</v>
      </c>
      <c r="L16" s="31">
        <v>137</v>
      </c>
      <c r="M16" s="20">
        <v>18</v>
      </c>
      <c r="N16" s="31">
        <v>1</v>
      </c>
      <c r="O16" s="31">
        <f t="shared" si="10"/>
        <v>19</v>
      </c>
      <c r="P16" s="31">
        <f t="shared" si="1"/>
        <v>0</v>
      </c>
      <c r="Q16" s="31">
        <v>19</v>
      </c>
      <c r="R16" s="20">
        <v>12</v>
      </c>
      <c r="S16" s="31">
        <v>0</v>
      </c>
      <c r="T16" s="31">
        <f t="shared" si="2"/>
        <v>12</v>
      </c>
      <c r="U16" s="31">
        <f t="shared" si="3"/>
        <v>0</v>
      </c>
      <c r="V16" s="31">
        <v>12</v>
      </c>
      <c r="W16" s="20">
        <v>17</v>
      </c>
      <c r="X16" s="20">
        <v>26</v>
      </c>
      <c r="Y16" s="29">
        <f t="shared" si="11"/>
        <v>43</v>
      </c>
      <c r="Z16" s="31">
        <v>2</v>
      </c>
      <c r="AA16" s="31">
        <f t="shared" si="12"/>
        <v>45</v>
      </c>
      <c r="AB16" s="31">
        <f t="shared" si="4"/>
        <v>0</v>
      </c>
      <c r="AC16" s="31">
        <v>45</v>
      </c>
      <c r="AD16" s="20">
        <v>37</v>
      </c>
      <c r="AE16" s="20">
        <v>15</v>
      </c>
      <c r="AF16" s="20">
        <v>20</v>
      </c>
      <c r="AG16" s="29">
        <f t="shared" si="13"/>
        <v>72</v>
      </c>
      <c r="AH16" s="31">
        <v>5</v>
      </c>
      <c r="AI16" s="31">
        <f t="shared" si="14"/>
        <v>77</v>
      </c>
      <c r="AJ16" s="31">
        <f t="shared" si="5"/>
        <v>0</v>
      </c>
      <c r="AK16" s="31">
        <v>77</v>
      </c>
      <c r="AL16" s="31">
        <f t="shared" si="6"/>
        <v>277</v>
      </c>
      <c r="AM16" s="20">
        <v>3</v>
      </c>
      <c r="AN16" s="20">
        <v>7</v>
      </c>
      <c r="AO16" s="20">
        <v>0</v>
      </c>
      <c r="AP16" s="20">
        <v>0</v>
      </c>
      <c r="AQ16" s="33">
        <f t="shared" si="7"/>
        <v>13</v>
      </c>
      <c r="AR16" s="31">
        <f t="shared" si="15"/>
        <v>300</v>
      </c>
    </row>
    <row r="17" spans="1:44" outlineLevel="2" x14ac:dyDescent="0.25">
      <c r="A17" s="24">
        <v>21</v>
      </c>
      <c r="B17" s="54" t="s">
        <v>93</v>
      </c>
      <c r="C17" s="23" t="s">
        <v>51</v>
      </c>
      <c r="D17" s="20">
        <v>0</v>
      </c>
      <c r="E17" s="20">
        <v>3</v>
      </c>
      <c r="F17" s="20">
        <v>1</v>
      </c>
      <c r="G17" s="20">
        <v>0</v>
      </c>
      <c r="H17" s="29">
        <f>SUM(D17:G17)</f>
        <v>4</v>
      </c>
      <c r="I17" s="31">
        <v>0</v>
      </c>
      <c r="J17" s="31">
        <f>SUM(H17:I17)</f>
        <v>4</v>
      </c>
      <c r="K17" s="31">
        <f t="shared" si="0"/>
        <v>0</v>
      </c>
      <c r="L17" s="31">
        <v>4</v>
      </c>
      <c r="M17" s="20">
        <v>0</v>
      </c>
      <c r="N17" s="31">
        <v>0</v>
      </c>
      <c r="O17" s="31">
        <f>SUM(M17:N17)</f>
        <v>0</v>
      </c>
      <c r="P17" s="31">
        <f t="shared" si="1"/>
        <v>0</v>
      </c>
      <c r="Q17" s="31">
        <v>0</v>
      </c>
      <c r="R17" s="20">
        <v>0</v>
      </c>
      <c r="S17" s="31">
        <v>0</v>
      </c>
      <c r="T17" s="31">
        <f>SUM(R17:S17)</f>
        <v>0</v>
      </c>
      <c r="U17" s="31">
        <f t="shared" si="3"/>
        <v>0</v>
      </c>
      <c r="V17" s="31">
        <v>0</v>
      </c>
      <c r="W17" s="20">
        <v>0</v>
      </c>
      <c r="X17" s="20">
        <v>0</v>
      </c>
      <c r="Y17" s="29">
        <f>SUM(W17:X17)</f>
        <v>0</v>
      </c>
      <c r="Z17" s="31">
        <v>0</v>
      </c>
      <c r="AA17" s="31">
        <f>SUM(Y17:Z17)</f>
        <v>0</v>
      </c>
      <c r="AB17" s="31">
        <f t="shared" si="4"/>
        <v>0</v>
      </c>
      <c r="AC17" s="31">
        <v>0</v>
      </c>
      <c r="AD17" s="20">
        <v>0</v>
      </c>
      <c r="AE17" s="20">
        <v>0</v>
      </c>
      <c r="AF17" s="20">
        <v>1</v>
      </c>
      <c r="AG17" s="29">
        <f>SUM(AD17:AF17)</f>
        <v>1</v>
      </c>
      <c r="AH17" s="31">
        <v>0</v>
      </c>
      <c r="AI17" s="31">
        <f>SUM(AG17:AH17)</f>
        <v>1</v>
      </c>
      <c r="AJ17" s="31">
        <f t="shared" si="5"/>
        <v>0</v>
      </c>
      <c r="AK17" s="31">
        <v>1</v>
      </c>
      <c r="AL17" s="31">
        <f t="shared" si="6"/>
        <v>5</v>
      </c>
      <c r="AM17" s="20">
        <v>0</v>
      </c>
      <c r="AN17" s="20">
        <v>0</v>
      </c>
      <c r="AO17" s="20">
        <v>0</v>
      </c>
      <c r="AP17" s="20">
        <v>0</v>
      </c>
      <c r="AQ17" s="33">
        <f t="shared" si="7"/>
        <v>0</v>
      </c>
      <c r="AR17" s="31">
        <f>+AL17+AM17+AN17+AQ17</f>
        <v>5</v>
      </c>
    </row>
    <row r="18" spans="1:44" s="51" customFormat="1" outlineLevel="1" x14ac:dyDescent="0.25">
      <c r="A18" s="24"/>
      <c r="B18" s="55" t="s">
        <v>97</v>
      </c>
      <c r="C18" s="23"/>
      <c r="D18" s="52">
        <f t="shared" ref="D18:AR18" si="16">SUBTOTAL(9,D2:D17)</f>
        <v>552</v>
      </c>
      <c r="E18" s="52">
        <f t="shared" si="16"/>
        <v>1448</v>
      </c>
      <c r="F18" s="52">
        <f t="shared" si="16"/>
        <v>1038</v>
      </c>
      <c r="G18" s="52">
        <f t="shared" si="16"/>
        <v>350</v>
      </c>
      <c r="H18" s="29">
        <f t="shared" si="16"/>
        <v>3388</v>
      </c>
      <c r="I18" s="52">
        <f t="shared" si="16"/>
        <v>161</v>
      </c>
      <c r="J18" s="52">
        <f t="shared" si="16"/>
        <v>3549</v>
      </c>
      <c r="K18" s="52">
        <f t="shared" si="16"/>
        <v>-3</v>
      </c>
      <c r="L18" s="52">
        <f t="shared" si="16"/>
        <v>3546</v>
      </c>
      <c r="M18" s="52">
        <f t="shared" si="16"/>
        <v>696</v>
      </c>
      <c r="N18" s="52">
        <f t="shared" si="16"/>
        <v>47</v>
      </c>
      <c r="O18" s="52">
        <f t="shared" si="16"/>
        <v>743</v>
      </c>
      <c r="P18" s="52">
        <f t="shared" si="16"/>
        <v>2</v>
      </c>
      <c r="Q18" s="52">
        <f t="shared" si="16"/>
        <v>745</v>
      </c>
      <c r="R18" s="52">
        <f t="shared" si="16"/>
        <v>313</v>
      </c>
      <c r="S18" s="52">
        <f t="shared" si="16"/>
        <v>7</v>
      </c>
      <c r="T18" s="52">
        <f t="shared" si="16"/>
        <v>320</v>
      </c>
      <c r="U18" s="52">
        <f t="shared" si="16"/>
        <v>3</v>
      </c>
      <c r="V18" s="52">
        <f t="shared" si="16"/>
        <v>323</v>
      </c>
      <c r="W18" s="52">
        <f t="shared" si="16"/>
        <v>459</v>
      </c>
      <c r="X18" s="52">
        <f t="shared" si="16"/>
        <v>1094</v>
      </c>
      <c r="Y18" s="29">
        <f t="shared" si="16"/>
        <v>1553</v>
      </c>
      <c r="Z18" s="52">
        <f t="shared" si="16"/>
        <v>81</v>
      </c>
      <c r="AA18" s="52">
        <f t="shared" si="16"/>
        <v>1634</v>
      </c>
      <c r="AB18" s="52">
        <f t="shared" si="16"/>
        <v>4</v>
      </c>
      <c r="AC18" s="52">
        <f t="shared" si="16"/>
        <v>1638</v>
      </c>
      <c r="AD18" s="52">
        <f t="shared" si="16"/>
        <v>1283</v>
      </c>
      <c r="AE18" s="52">
        <f t="shared" si="16"/>
        <v>465</v>
      </c>
      <c r="AF18" s="52">
        <f t="shared" si="16"/>
        <v>615</v>
      </c>
      <c r="AG18" s="29">
        <f t="shared" si="16"/>
        <v>2363</v>
      </c>
      <c r="AH18" s="52">
        <f t="shared" si="16"/>
        <v>212</v>
      </c>
      <c r="AI18" s="52">
        <f t="shared" si="16"/>
        <v>2575</v>
      </c>
      <c r="AJ18" s="52">
        <f t="shared" si="16"/>
        <v>-6</v>
      </c>
      <c r="AK18" s="52">
        <f t="shared" si="16"/>
        <v>2569</v>
      </c>
      <c r="AL18" s="52">
        <f t="shared" si="16"/>
        <v>8313</v>
      </c>
      <c r="AM18" s="52">
        <f t="shared" si="16"/>
        <v>144</v>
      </c>
      <c r="AN18" s="52">
        <f t="shared" si="16"/>
        <v>186</v>
      </c>
      <c r="AO18" s="52">
        <f t="shared" si="16"/>
        <v>0</v>
      </c>
      <c r="AP18" s="52">
        <f t="shared" si="16"/>
        <v>0</v>
      </c>
      <c r="AQ18" s="33">
        <f t="shared" si="16"/>
        <v>508</v>
      </c>
      <c r="AR18" s="52">
        <f t="shared" si="16"/>
        <v>9151</v>
      </c>
    </row>
    <row r="19" spans="1:44" outlineLevel="2" x14ac:dyDescent="0.25">
      <c r="A19" s="24">
        <v>16</v>
      </c>
      <c r="B19" s="56" t="s">
        <v>94</v>
      </c>
      <c r="C19" s="23" t="s">
        <v>47</v>
      </c>
      <c r="D19" s="20">
        <v>21</v>
      </c>
      <c r="E19" s="20">
        <v>95</v>
      </c>
      <c r="F19" s="20">
        <v>118</v>
      </c>
      <c r="G19" s="20">
        <v>31</v>
      </c>
      <c r="H19" s="29">
        <f t="shared" si="8"/>
        <v>265</v>
      </c>
      <c r="I19" s="31">
        <v>8</v>
      </c>
      <c r="J19" s="31">
        <f t="shared" si="9"/>
        <v>273</v>
      </c>
      <c r="K19" s="31">
        <f t="shared" ref="K19:K34" si="17">+L19-J19</f>
        <v>6</v>
      </c>
      <c r="L19" s="31">
        <v>279</v>
      </c>
      <c r="M19" s="20">
        <v>26</v>
      </c>
      <c r="N19" s="31">
        <v>1</v>
      </c>
      <c r="O19" s="31">
        <f t="shared" si="10"/>
        <v>27</v>
      </c>
      <c r="P19" s="31">
        <f t="shared" ref="P19:P34" si="18">+Q19-O19</f>
        <v>-3</v>
      </c>
      <c r="Q19" s="31">
        <v>24</v>
      </c>
      <c r="R19" s="20">
        <v>18</v>
      </c>
      <c r="S19" s="31">
        <v>0</v>
      </c>
      <c r="T19" s="31">
        <f t="shared" si="2"/>
        <v>18</v>
      </c>
      <c r="U19" s="31">
        <f t="shared" ref="U19:U34" si="19">+V19-T19</f>
        <v>0</v>
      </c>
      <c r="V19" s="31">
        <v>18</v>
      </c>
      <c r="W19" s="20">
        <v>17</v>
      </c>
      <c r="X19" s="20">
        <v>78</v>
      </c>
      <c r="Y19" s="29">
        <f t="shared" si="11"/>
        <v>95</v>
      </c>
      <c r="Z19" s="31">
        <v>18</v>
      </c>
      <c r="AA19" s="31">
        <f t="shared" si="12"/>
        <v>113</v>
      </c>
      <c r="AB19" s="31">
        <f t="shared" ref="AB19:AB34" si="20">+AC19-AA19</f>
        <v>-4</v>
      </c>
      <c r="AC19" s="31">
        <v>109</v>
      </c>
      <c r="AD19" s="20">
        <v>51</v>
      </c>
      <c r="AE19" s="20">
        <v>12</v>
      </c>
      <c r="AF19" s="20">
        <v>48</v>
      </c>
      <c r="AG19" s="29">
        <f t="shared" si="13"/>
        <v>111</v>
      </c>
      <c r="AH19" s="31">
        <v>14</v>
      </c>
      <c r="AI19" s="31">
        <f t="shared" si="14"/>
        <v>125</v>
      </c>
      <c r="AJ19" s="31">
        <f t="shared" ref="AJ19:AJ34" si="21">+AK19-AI19</f>
        <v>1</v>
      </c>
      <c r="AK19" s="31">
        <v>126</v>
      </c>
      <c r="AL19" s="31">
        <f t="shared" ref="AL19:AL34" si="22">+H19+M19+R19+Y19+AG19</f>
        <v>515</v>
      </c>
      <c r="AM19" s="20">
        <v>1</v>
      </c>
      <c r="AN19" s="20">
        <v>14</v>
      </c>
      <c r="AO19" s="20">
        <v>0</v>
      </c>
      <c r="AP19" s="20">
        <v>0</v>
      </c>
      <c r="AQ19" s="33">
        <f t="shared" ref="AQ19:AQ34" si="23">I19+N19+S19+Z19+AH19</f>
        <v>41</v>
      </c>
      <c r="AR19" s="31">
        <f t="shared" si="15"/>
        <v>571</v>
      </c>
    </row>
    <row r="20" spans="1:44" outlineLevel="2" x14ac:dyDescent="0.25">
      <c r="A20" s="24">
        <v>17</v>
      </c>
      <c r="B20" s="56" t="s">
        <v>94</v>
      </c>
      <c r="C20" s="23" t="s">
        <v>48</v>
      </c>
      <c r="D20" s="20">
        <v>18</v>
      </c>
      <c r="E20" s="20">
        <v>140</v>
      </c>
      <c r="F20" s="20">
        <v>64</v>
      </c>
      <c r="G20" s="20">
        <v>14</v>
      </c>
      <c r="H20" s="29">
        <f t="shared" si="8"/>
        <v>236</v>
      </c>
      <c r="I20" s="31">
        <v>10</v>
      </c>
      <c r="J20" s="31">
        <f t="shared" si="9"/>
        <v>246</v>
      </c>
      <c r="K20" s="31">
        <f t="shared" si="17"/>
        <v>-1</v>
      </c>
      <c r="L20" s="31">
        <v>245</v>
      </c>
      <c r="M20" s="20">
        <v>12</v>
      </c>
      <c r="N20" s="31">
        <v>5</v>
      </c>
      <c r="O20" s="31">
        <f t="shared" si="10"/>
        <v>17</v>
      </c>
      <c r="P20" s="31">
        <f t="shared" si="18"/>
        <v>1</v>
      </c>
      <c r="Q20" s="31">
        <v>18</v>
      </c>
      <c r="R20" s="20">
        <v>12</v>
      </c>
      <c r="S20" s="31">
        <v>0</v>
      </c>
      <c r="T20" s="31">
        <f t="shared" si="2"/>
        <v>12</v>
      </c>
      <c r="U20" s="31">
        <f t="shared" si="19"/>
        <v>0</v>
      </c>
      <c r="V20" s="31">
        <v>12</v>
      </c>
      <c r="W20" s="20">
        <v>11</v>
      </c>
      <c r="X20" s="20">
        <v>54</v>
      </c>
      <c r="Y20" s="29">
        <f t="shared" si="11"/>
        <v>65</v>
      </c>
      <c r="Z20" s="31">
        <v>4</v>
      </c>
      <c r="AA20" s="31">
        <f t="shared" si="12"/>
        <v>69</v>
      </c>
      <c r="AB20" s="31">
        <f t="shared" si="20"/>
        <v>1</v>
      </c>
      <c r="AC20" s="31">
        <v>70</v>
      </c>
      <c r="AD20" s="20">
        <v>28</v>
      </c>
      <c r="AE20" s="20">
        <v>25</v>
      </c>
      <c r="AF20" s="20">
        <v>24</v>
      </c>
      <c r="AG20" s="29">
        <f t="shared" si="13"/>
        <v>77</v>
      </c>
      <c r="AH20" s="31">
        <v>6</v>
      </c>
      <c r="AI20" s="31">
        <f t="shared" si="14"/>
        <v>83</v>
      </c>
      <c r="AJ20" s="31">
        <f t="shared" si="21"/>
        <v>-1</v>
      </c>
      <c r="AK20" s="31">
        <v>82</v>
      </c>
      <c r="AL20" s="31">
        <f t="shared" si="22"/>
        <v>402</v>
      </c>
      <c r="AM20" s="20">
        <v>6</v>
      </c>
      <c r="AN20" s="20">
        <v>7</v>
      </c>
      <c r="AO20" s="20">
        <v>0</v>
      </c>
      <c r="AP20" s="20">
        <v>0</v>
      </c>
      <c r="AQ20" s="33">
        <f t="shared" si="23"/>
        <v>25</v>
      </c>
      <c r="AR20" s="31">
        <f t="shared" si="15"/>
        <v>440</v>
      </c>
    </row>
    <row r="21" spans="1:44" outlineLevel="2" x14ac:dyDescent="0.25">
      <c r="A21" s="24">
        <v>18</v>
      </c>
      <c r="B21" s="56" t="s">
        <v>94</v>
      </c>
      <c r="C21" s="23" t="s">
        <v>48</v>
      </c>
      <c r="D21" s="20">
        <v>23</v>
      </c>
      <c r="E21" s="20">
        <v>162</v>
      </c>
      <c r="F21" s="20">
        <v>70</v>
      </c>
      <c r="G21" s="20">
        <v>23</v>
      </c>
      <c r="H21" s="29">
        <f t="shared" si="8"/>
        <v>278</v>
      </c>
      <c r="I21" s="31">
        <v>6</v>
      </c>
      <c r="J21" s="31">
        <f t="shared" si="9"/>
        <v>284</v>
      </c>
      <c r="K21" s="31">
        <f t="shared" si="17"/>
        <v>2</v>
      </c>
      <c r="L21" s="31">
        <v>286</v>
      </c>
      <c r="M21" s="20">
        <v>13</v>
      </c>
      <c r="N21" s="31">
        <v>0</v>
      </c>
      <c r="O21" s="31">
        <f t="shared" si="10"/>
        <v>13</v>
      </c>
      <c r="P21" s="31">
        <f t="shared" si="18"/>
        <v>0</v>
      </c>
      <c r="Q21" s="31">
        <v>13</v>
      </c>
      <c r="R21" s="20">
        <v>10</v>
      </c>
      <c r="S21" s="31">
        <v>0</v>
      </c>
      <c r="T21" s="31">
        <f t="shared" si="2"/>
        <v>10</v>
      </c>
      <c r="U21" s="31">
        <f t="shared" si="19"/>
        <v>0</v>
      </c>
      <c r="V21" s="31">
        <v>10</v>
      </c>
      <c r="W21" s="20">
        <v>12</v>
      </c>
      <c r="X21" s="20">
        <v>84</v>
      </c>
      <c r="Y21" s="29">
        <f t="shared" si="11"/>
        <v>96</v>
      </c>
      <c r="Z21" s="31">
        <v>1</v>
      </c>
      <c r="AA21" s="31">
        <f t="shared" si="12"/>
        <v>97</v>
      </c>
      <c r="AB21" s="31">
        <f t="shared" si="20"/>
        <v>1</v>
      </c>
      <c r="AC21" s="31">
        <v>98</v>
      </c>
      <c r="AD21" s="20">
        <v>56</v>
      </c>
      <c r="AE21" s="20">
        <v>20</v>
      </c>
      <c r="AF21" s="20">
        <v>24</v>
      </c>
      <c r="AG21" s="29">
        <f t="shared" si="13"/>
        <v>100</v>
      </c>
      <c r="AH21" s="31">
        <v>15</v>
      </c>
      <c r="AI21" s="31">
        <f t="shared" si="14"/>
        <v>115</v>
      </c>
      <c r="AJ21" s="31">
        <f t="shared" si="21"/>
        <v>-3</v>
      </c>
      <c r="AK21" s="31">
        <v>112</v>
      </c>
      <c r="AL21" s="31">
        <f t="shared" si="22"/>
        <v>497</v>
      </c>
      <c r="AM21" s="20">
        <v>7</v>
      </c>
      <c r="AN21" s="20">
        <v>12</v>
      </c>
      <c r="AO21" s="20">
        <v>0</v>
      </c>
      <c r="AP21" s="20">
        <v>0</v>
      </c>
      <c r="AQ21" s="33">
        <f t="shared" si="23"/>
        <v>22</v>
      </c>
      <c r="AR21" s="31">
        <f t="shared" si="15"/>
        <v>538</v>
      </c>
    </row>
    <row r="22" spans="1:44" outlineLevel="2" x14ac:dyDescent="0.25">
      <c r="A22" s="24">
        <v>31</v>
      </c>
      <c r="B22" s="56" t="s">
        <v>94</v>
      </c>
      <c r="C22" s="23" t="s">
        <v>48</v>
      </c>
      <c r="D22" s="20">
        <v>27</v>
      </c>
      <c r="E22" s="20">
        <v>185</v>
      </c>
      <c r="F22" s="20">
        <v>64</v>
      </c>
      <c r="G22" s="20">
        <v>29</v>
      </c>
      <c r="H22" s="29">
        <f>SUM(D22:G22)</f>
        <v>305</v>
      </c>
      <c r="I22" s="31">
        <v>15</v>
      </c>
      <c r="J22" s="31">
        <f>SUM(H22:I22)</f>
        <v>320</v>
      </c>
      <c r="K22" s="31">
        <f t="shared" si="17"/>
        <v>0</v>
      </c>
      <c r="L22" s="31">
        <v>320</v>
      </c>
      <c r="M22" s="20">
        <v>16</v>
      </c>
      <c r="N22" s="31">
        <v>4</v>
      </c>
      <c r="O22" s="31">
        <f>SUM(M22:N22)</f>
        <v>20</v>
      </c>
      <c r="P22" s="31">
        <f t="shared" si="18"/>
        <v>0</v>
      </c>
      <c r="Q22" s="31">
        <v>20</v>
      </c>
      <c r="R22" s="20">
        <v>21</v>
      </c>
      <c r="S22" s="31">
        <v>1</v>
      </c>
      <c r="T22" s="31">
        <f>SUM(R22:S22)</f>
        <v>22</v>
      </c>
      <c r="U22" s="31">
        <f t="shared" si="19"/>
        <v>0</v>
      </c>
      <c r="V22" s="31">
        <v>22</v>
      </c>
      <c r="W22" s="20">
        <v>16</v>
      </c>
      <c r="X22" s="20">
        <v>59</v>
      </c>
      <c r="Y22" s="29">
        <f>SUM(W22:X22)</f>
        <v>75</v>
      </c>
      <c r="Z22" s="31">
        <v>10</v>
      </c>
      <c r="AA22" s="31">
        <f>SUM(Y22:Z22)</f>
        <v>85</v>
      </c>
      <c r="AB22" s="31">
        <f t="shared" si="20"/>
        <v>0</v>
      </c>
      <c r="AC22" s="31">
        <v>85</v>
      </c>
      <c r="AD22" s="20">
        <v>62</v>
      </c>
      <c r="AE22" s="20">
        <v>35</v>
      </c>
      <c r="AF22" s="20">
        <v>29</v>
      </c>
      <c r="AG22" s="29">
        <f>SUM(AD22:AF22)</f>
        <v>126</v>
      </c>
      <c r="AH22" s="31">
        <v>11</v>
      </c>
      <c r="AI22" s="31">
        <f>SUM(AG22:AH22)</f>
        <v>137</v>
      </c>
      <c r="AJ22" s="31">
        <f t="shared" si="21"/>
        <v>0</v>
      </c>
      <c r="AK22" s="31">
        <v>137</v>
      </c>
      <c r="AL22" s="31">
        <f t="shared" si="22"/>
        <v>543</v>
      </c>
      <c r="AM22" s="20">
        <v>6</v>
      </c>
      <c r="AN22" s="20">
        <v>13</v>
      </c>
      <c r="AO22" s="20">
        <v>0</v>
      </c>
      <c r="AP22" s="20">
        <v>0</v>
      </c>
      <c r="AQ22" s="33">
        <f t="shared" si="23"/>
        <v>41</v>
      </c>
      <c r="AR22" s="31">
        <f>+AL22+AM22+AN22+AQ22</f>
        <v>603</v>
      </c>
    </row>
    <row r="23" spans="1:44" outlineLevel="2" x14ac:dyDescent="0.25">
      <c r="A23" s="24">
        <v>19</v>
      </c>
      <c r="B23" s="56" t="s">
        <v>94</v>
      </c>
      <c r="C23" s="23" t="s">
        <v>49</v>
      </c>
      <c r="D23" s="20">
        <v>22</v>
      </c>
      <c r="E23" s="20">
        <v>130</v>
      </c>
      <c r="F23" s="20">
        <v>65</v>
      </c>
      <c r="G23" s="20">
        <v>15</v>
      </c>
      <c r="H23" s="29">
        <f t="shared" si="8"/>
        <v>232</v>
      </c>
      <c r="I23" s="31">
        <v>6</v>
      </c>
      <c r="J23" s="31">
        <f t="shared" si="9"/>
        <v>238</v>
      </c>
      <c r="K23" s="31">
        <f t="shared" si="17"/>
        <v>-1</v>
      </c>
      <c r="L23" s="31">
        <v>237</v>
      </c>
      <c r="M23" s="20">
        <v>13</v>
      </c>
      <c r="N23" s="31">
        <v>2</v>
      </c>
      <c r="O23" s="31">
        <f t="shared" si="10"/>
        <v>15</v>
      </c>
      <c r="P23" s="31">
        <f t="shared" si="18"/>
        <v>1</v>
      </c>
      <c r="Q23" s="31">
        <v>16</v>
      </c>
      <c r="R23" s="20">
        <v>10</v>
      </c>
      <c r="S23" s="31">
        <v>0</v>
      </c>
      <c r="T23" s="31">
        <f t="shared" si="2"/>
        <v>10</v>
      </c>
      <c r="U23" s="31">
        <f t="shared" si="19"/>
        <v>1</v>
      </c>
      <c r="V23" s="31">
        <v>11</v>
      </c>
      <c r="W23" s="20">
        <v>33</v>
      </c>
      <c r="X23" s="20">
        <v>41</v>
      </c>
      <c r="Y23" s="29">
        <f t="shared" si="11"/>
        <v>74</v>
      </c>
      <c r="Z23" s="31">
        <v>5</v>
      </c>
      <c r="AA23" s="31">
        <f t="shared" si="12"/>
        <v>79</v>
      </c>
      <c r="AB23" s="31">
        <f t="shared" si="20"/>
        <v>-3</v>
      </c>
      <c r="AC23" s="31">
        <v>76</v>
      </c>
      <c r="AD23" s="20">
        <v>32</v>
      </c>
      <c r="AE23" s="20">
        <v>22</v>
      </c>
      <c r="AF23" s="20">
        <v>22</v>
      </c>
      <c r="AG23" s="29">
        <f t="shared" si="13"/>
        <v>76</v>
      </c>
      <c r="AH23" s="31">
        <v>5</v>
      </c>
      <c r="AI23" s="31">
        <f t="shared" si="14"/>
        <v>81</v>
      </c>
      <c r="AJ23" s="31">
        <f t="shared" si="21"/>
        <v>2</v>
      </c>
      <c r="AK23" s="31">
        <v>83</v>
      </c>
      <c r="AL23" s="31">
        <f t="shared" si="22"/>
        <v>405</v>
      </c>
      <c r="AM23" s="20">
        <v>5</v>
      </c>
      <c r="AN23" s="20">
        <v>6</v>
      </c>
      <c r="AO23" s="20">
        <v>0</v>
      </c>
      <c r="AP23" s="20">
        <v>0</v>
      </c>
      <c r="AQ23" s="33">
        <f t="shared" si="23"/>
        <v>18</v>
      </c>
      <c r="AR23" s="31">
        <f t="shared" si="15"/>
        <v>434</v>
      </c>
    </row>
    <row r="24" spans="1:44" outlineLevel="2" x14ac:dyDescent="0.25">
      <c r="A24" s="24">
        <v>30</v>
      </c>
      <c r="B24" s="56" t="s">
        <v>94</v>
      </c>
      <c r="C24" s="23" t="s">
        <v>49</v>
      </c>
      <c r="D24" s="20">
        <v>19</v>
      </c>
      <c r="E24" s="20">
        <v>101</v>
      </c>
      <c r="F24" s="20">
        <v>93</v>
      </c>
      <c r="G24" s="20">
        <v>17</v>
      </c>
      <c r="H24" s="29">
        <f>SUM(D24:G24)</f>
        <v>230</v>
      </c>
      <c r="I24" s="31">
        <v>4</v>
      </c>
      <c r="J24" s="31">
        <f>SUM(H24:I24)</f>
        <v>234</v>
      </c>
      <c r="K24" s="31">
        <f t="shared" si="17"/>
        <v>1</v>
      </c>
      <c r="L24" s="31">
        <v>235</v>
      </c>
      <c r="M24" s="20">
        <v>20</v>
      </c>
      <c r="N24" s="31">
        <v>3</v>
      </c>
      <c r="O24" s="31">
        <f>SUM(M24:N24)</f>
        <v>23</v>
      </c>
      <c r="P24" s="31">
        <f t="shared" si="18"/>
        <v>0</v>
      </c>
      <c r="Q24" s="31">
        <v>23</v>
      </c>
      <c r="R24" s="20">
        <v>14</v>
      </c>
      <c r="S24" s="31">
        <v>1</v>
      </c>
      <c r="T24" s="31">
        <f>SUM(R24:S24)</f>
        <v>15</v>
      </c>
      <c r="U24" s="31">
        <f t="shared" si="19"/>
        <v>0</v>
      </c>
      <c r="V24" s="31">
        <v>15</v>
      </c>
      <c r="W24" s="20">
        <v>26</v>
      </c>
      <c r="X24" s="20">
        <v>38</v>
      </c>
      <c r="Y24" s="29">
        <f>SUM(W24:X24)</f>
        <v>64</v>
      </c>
      <c r="Z24" s="31">
        <v>2</v>
      </c>
      <c r="AA24" s="31">
        <f>SUM(Y24:Z24)</f>
        <v>66</v>
      </c>
      <c r="AB24" s="31">
        <f t="shared" si="20"/>
        <v>1</v>
      </c>
      <c r="AC24" s="31">
        <v>67</v>
      </c>
      <c r="AD24" s="20">
        <v>24</v>
      </c>
      <c r="AE24" s="20">
        <v>13</v>
      </c>
      <c r="AF24" s="20">
        <v>74</v>
      </c>
      <c r="AG24" s="29">
        <f>SUM(AD24:AF24)</f>
        <v>111</v>
      </c>
      <c r="AH24" s="31">
        <v>3</v>
      </c>
      <c r="AI24" s="31">
        <f>SUM(AG24:AH24)</f>
        <v>114</v>
      </c>
      <c r="AJ24" s="31">
        <f t="shared" si="21"/>
        <v>-2</v>
      </c>
      <c r="AK24" s="31">
        <v>112</v>
      </c>
      <c r="AL24" s="31">
        <f t="shared" si="22"/>
        <v>439</v>
      </c>
      <c r="AM24" s="20">
        <v>8</v>
      </c>
      <c r="AN24" s="20">
        <v>14</v>
      </c>
      <c r="AO24" s="20">
        <v>0</v>
      </c>
      <c r="AP24" s="20">
        <v>0</v>
      </c>
      <c r="AQ24" s="33">
        <f t="shared" si="23"/>
        <v>13</v>
      </c>
      <c r="AR24" s="31">
        <f>+AL24+AM24+AN24+AQ24</f>
        <v>474</v>
      </c>
    </row>
    <row r="25" spans="1:44" outlineLevel="2" x14ac:dyDescent="0.25">
      <c r="A25" s="24">
        <v>20</v>
      </c>
      <c r="B25" s="56" t="s">
        <v>94</v>
      </c>
      <c r="C25" s="23" t="s">
        <v>50</v>
      </c>
      <c r="D25" s="20">
        <v>28</v>
      </c>
      <c r="E25" s="20">
        <v>124</v>
      </c>
      <c r="F25" s="20">
        <v>77</v>
      </c>
      <c r="G25" s="20">
        <v>22</v>
      </c>
      <c r="H25" s="29">
        <f t="shared" si="8"/>
        <v>251</v>
      </c>
      <c r="I25" s="31">
        <v>11</v>
      </c>
      <c r="J25" s="31">
        <f t="shared" si="9"/>
        <v>262</v>
      </c>
      <c r="K25" s="31">
        <f t="shared" si="17"/>
        <v>-1</v>
      </c>
      <c r="L25" s="31">
        <v>261</v>
      </c>
      <c r="M25" s="20">
        <v>20</v>
      </c>
      <c r="N25" s="31">
        <v>2</v>
      </c>
      <c r="O25" s="31">
        <f t="shared" si="10"/>
        <v>22</v>
      </c>
      <c r="P25" s="31">
        <f t="shared" si="18"/>
        <v>0</v>
      </c>
      <c r="Q25" s="31">
        <v>22</v>
      </c>
      <c r="R25" s="20">
        <v>13</v>
      </c>
      <c r="S25" s="31">
        <v>0</v>
      </c>
      <c r="T25" s="31">
        <f t="shared" si="2"/>
        <v>13</v>
      </c>
      <c r="U25" s="31">
        <f t="shared" si="19"/>
        <v>0</v>
      </c>
      <c r="V25" s="31">
        <v>13</v>
      </c>
      <c r="W25" s="20">
        <v>29</v>
      </c>
      <c r="X25" s="20">
        <v>50</v>
      </c>
      <c r="Y25" s="29">
        <f t="shared" si="11"/>
        <v>79</v>
      </c>
      <c r="Z25" s="31">
        <v>4</v>
      </c>
      <c r="AA25" s="31">
        <f t="shared" si="12"/>
        <v>83</v>
      </c>
      <c r="AB25" s="31">
        <f t="shared" si="20"/>
        <v>0</v>
      </c>
      <c r="AC25" s="31">
        <v>83</v>
      </c>
      <c r="AD25" s="20">
        <v>45</v>
      </c>
      <c r="AE25" s="20">
        <v>16</v>
      </c>
      <c r="AF25" s="20">
        <v>28</v>
      </c>
      <c r="AG25" s="29">
        <f t="shared" si="13"/>
        <v>89</v>
      </c>
      <c r="AH25" s="31">
        <v>3</v>
      </c>
      <c r="AI25" s="31">
        <f t="shared" si="14"/>
        <v>92</v>
      </c>
      <c r="AJ25" s="31">
        <f t="shared" si="21"/>
        <v>1</v>
      </c>
      <c r="AK25" s="31">
        <v>93</v>
      </c>
      <c r="AL25" s="31">
        <f t="shared" si="22"/>
        <v>452</v>
      </c>
      <c r="AM25" s="20">
        <v>11</v>
      </c>
      <c r="AN25" s="20">
        <v>10</v>
      </c>
      <c r="AO25" s="20">
        <v>0</v>
      </c>
      <c r="AP25" s="20">
        <v>0</v>
      </c>
      <c r="AQ25" s="33">
        <f t="shared" si="23"/>
        <v>20</v>
      </c>
      <c r="AR25" s="31">
        <f t="shared" si="15"/>
        <v>493</v>
      </c>
    </row>
    <row r="26" spans="1:44" outlineLevel="2" x14ac:dyDescent="0.25">
      <c r="A26" s="24">
        <v>22</v>
      </c>
      <c r="B26" s="56" t="s">
        <v>94</v>
      </c>
      <c r="C26" s="23" t="s">
        <v>52</v>
      </c>
      <c r="D26" s="20">
        <v>30</v>
      </c>
      <c r="E26" s="20">
        <v>204</v>
      </c>
      <c r="F26" s="20">
        <v>133</v>
      </c>
      <c r="G26" s="20">
        <v>11</v>
      </c>
      <c r="H26" s="29">
        <f t="shared" si="8"/>
        <v>378</v>
      </c>
      <c r="I26" s="31">
        <v>17</v>
      </c>
      <c r="J26" s="31">
        <f t="shared" si="9"/>
        <v>395</v>
      </c>
      <c r="K26" s="31">
        <f t="shared" si="17"/>
        <v>0</v>
      </c>
      <c r="L26" s="31">
        <v>395</v>
      </c>
      <c r="M26" s="20">
        <v>47</v>
      </c>
      <c r="N26" s="31">
        <v>3</v>
      </c>
      <c r="O26" s="31">
        <f t="shared" si="10"/>
        <v>50</v>
      </c>
      <c r="P26" s="31">
        <f t="shared" si="18"/>
        <v>0</v>
      </c>
      <c r="Q26" s="31">
        <v>50</v>
      </c>
      <c r="R26" s="20">
        <v>9</v>
      </c>
      <c r="S26" s="31">
        <v>0</v>
      </c>
      <c r="T26" s="31">
        <f t="shared" si="2"/>
        <v>9</v>
      </c>
      <c r="U26" s="31">
        <f t="shared" si="19"/>
        <v>0</v>
      </c>
      <c r="V26" s="31">
        <v>9</v>
      </c>
      <c r="W26" s="20">
        <v>28</v>
      </c>
      <c r="X26" s="20">
        <v>84</v>
      </c>
      <c r="Y26" s="29">
        <f t="shared" si="11"/>
        <v>112</v>
      </c>
      <c r="Z26" s="31">
        <v>6</v>
      </c>
      <c r="AA26" s="31">
        <f t="shared" si="12"/>
        <v>118</v>
      </c>
      <c r="AB26" s="31">
        <f t="shared" si="20"/>
        <v>2</v>
      </c>
      <c r="AC26" s="31">
        <v>120</v>
      </c>
      <c r="AD26" s="20">
        <v>62</v>
      </c>
      <c r="AE26" s="20">
        <v>25</v>
      </c>
      <c r="AF26" s="20">
        <v>28</v>
      </c>
      <c r="AG26" s="29">
        <f t="shared" si="13"/>
        <v>115</v>
      </c>
      <c r="AH26" s="31">
        <v>9</v>
      </c>
      <c r="AI26" s="31">
        <f t="shared" si="14"/>
        <v>124</v>
      </c>
      <c r="AJ26" s="31">
        <f t="shared" si="21"/>
        <v>-2</v>
      </c>
      <c r="AK26" s="31">
        <v>122</v>
      </c>
      <c r="AL26" s="31">
        <f t="shared" si="22"/>
        <v>661</v>
      </c>
      <c r="AM26" s="20">
        <v>15</v>
      </c>
      <c r="AN26" s="20">
        <v>6</v>
      </c>
      <c r="AO26" s="20">
        <v>0</v>
      </c>
      <c r="AP26" s="20">
        <v>0</v>
      </c>
      <c r="AQ26" s="33">
        <f t="shared" si="23"/>
        <v>35</v>
      </c>
      <c r="AR26" s="31">
        <f t="shared" si="15"/>
        <v>717</v>
      </c>
    </row>
    <row r="27" spans="1:44" outlineLevel="2" x14ac:dyDescent="0.25">
      <c r="A27" s="24">
        <v>23</v>
      </c>
      <c r="B27" s="56" t="s">
        <v>94</v>
      </c>
      <c r="C27" s="23" t="s">
        <v>52</v>
      </c>
      <c r="D27" s="20">
        <v>31</v>
      </c>
      <c r="E27" s="20">
        <v>145</v>
      </c>
      <c r="F27" s="20">
        <v>101</v>
      </c>
      <c r="G27" s="20">
        <v>18</v>
      </c>
      <c r="H27" s="29">
        <f t="shared" si="8"/>
        <v>295</v>
      </c>
      <c r="I27" s="31">
        <v>8</v>
      </c>
      <c r="J27" s="31">
        <f t="shared" si="9"/>
        <v>303</v>
      </c>
      <c r="K27" s="31">
        <f t="shared" si="17"/>
        <v>1</v>
      </c>
      <c r="L27" s="31">
        <v>304</v>
      </c>
      <c r="M27" s="20">
        <v>34</v>
      </c>
      <c r="N27" s="31">
        <v>0</v>
      </c>
      <c r="O27" s="31">
        <f t="shared" si="10"/>
        <v>34</v>
      </c>
      <c r="P27" s="31">
        <f t="shared" si="18"/>
        <v>-2</v>
      </c>
      <c r="Q27" s="31">
        <v>32</v>
      </c>
      <c r="R27" s="20">
        <v>17</v>
      </c>
      <c r="S27" s="31">
        <v>1</v>
      </c>
      <c r="T27" s="31">
        <f t="shared" si="2"/>
        <v>18</v>
      </c>
      <c r="U27" s="31">
        <f t="shared" si="19"/>
        <v>1</v>
      </c>
      <c r="V27" s="31">
        <v>19</v>
      </c>
      <c r="W27" s="20">
        <v>36</v>
      </c>
      <c r="X27" s="20">
        <v>77</v>
      </c>
      <c r="Y27" s="29">
        <f t="shared" si="11"/>
        <v>113</v>
      </c>
      <c r="Z27" s="31">
        <v>7</v>
      </c>
      <c r="AA27" s="31">
        <f t="shared" si="12"/>
        <v>120</v>
      </c>
      <c r="AB27" s="31">
        <f t="shared" si="20"/>
        <v>-1</v>
      </c>
      <c r="AC27" s="31">
        <v>119</v>
      </c>
      <c r="AD27" s="20">
        <v>45</v>
      </c>
      <c r="AE27" s="20">
        <v>20</v>
      </c>
      <c r="AF27" s="20">
        <v>28</v>
      </c>
      <c r="AG27" s="29">
        <f t="shared" si="13"/>
        <v>93</v>
      </c>
      <c r="AH27" s="31">
        <v>11</v>
      </c>
      <c r="AI27" s="31">
        <f t="shared" si="14"/>
        <v>104</v>
      </c>
      <c r="AJ27" s="31">
        <f t="shared" si="21"/>
        <v>1</v>
      </c>
      <c r="AK27" s="31">
        <v>105</v>
      </c>
      <c r="AL27" s="31">
        <f t="shared" si="22"/>
        <v>552</v>
      </c>
      <c r="AM27" s="20">
        <v>17</v>
      </c>
      <c r="AN27" s="20">
        <v>12</v>
      </c>
      <c r="AO27" s="20">
        <v>0</v>
      </c>
      <c r="AP27" s="20">
        <v>0</v>
      </c>
      <c r="AQ27" s="33">
        <f t="shared" si="23"/>
        <v>27</v>
      </c>
      <c r="AR27" s="31">
        <f t="shared" si="15"/>
        <v>608</v>
      </c>
    </row>
    <row r="28" spans="1:44" outlineLevel="2" x14ac:dyDescent="0.25">
      <c r="A28" s="24">
        <v>24</v>
      </c>
      <c r="B28" s="56" t="s">
        <v>94</v>
      </c>
      <c r="C28" s="23" t="s">
        <v>52</v>
      </c>
      <c r="D28" s="20">
        <v>24</v>
      </c>
      <c r="E28" s="20">
        <v>173</v>
      </c>
      <c r="F28" s="20">
        <v>105</v>
      </c>
      <c r="G28" s="20">
        <v>34</v>
      </c>
      <c r="H28" s="29">
        <f t="shared" si="8"/>
        <v>336</v>
      </c>
      <c r="I28" s="31">
        <v>13</v>
      </c>
      <c r="J28" s="31">
        <f t="shared" si="9"/>
        <v>349</v>
      </c>
      <c r="K28" s="31">
        <f t="shared" si="17"/>
        <v>-1</v>
      </c>
      <c r="L28" s="31">
        <v>348</v>
      </c>
      <c r="M28" s="20">
        <v>67</v>
      </c>
      <c r="N28" s="31">
        <v>7</v>
      </c>
      <c r="O28" s="31">
        <f t="shared" si="10"/>
        <v>74</v>
      </c>
      <c r="P28" s="31">
        <f t="shared" si="18"/>
        <v>-1</v>
      </c>
      <c r="Q28" s="31">
        <v>73</v>
      </c>
      <c r="R28" s="20">
        <v>31</v>
      </c>
      <c r="S28" s="31">
        <v>1</v>
      </c>
      <c r="T28" s="31">
        <f t="shared" si="2"/>
        <v>32</v>
      </c>
      <c r="U28" s="31">
        <f t="shared" si="19"/>
        <v>-1</v>
      </c>
      <c r="V28" s="31">
        <v>31</v>
      </c>
      <c r="W28" s="20">
        <v>42</v>
      </c>
      <c r="X28" s="20">
        <v>82</v>
      </c>
      <c r="Y28" s="29">
        <f t="shared" si="11"/>
        <v>124</v>
      </c>
      <c r="Z28" s="31">
        <v>10</v>
      </c>
      <c r="AA28" s="31">
        <f t="shared" si="12"/>
        <v>134</v>
      </c>
      <c r="AB28" s="31">
        <f t="shared" si="20"/>
        <v>1</v>
      </c>
      <c r="AC28" s="31">
        <v>135</v>
      </c>
      <c r="AD28" s="20">
        <v>97</v>
      </c>
      <c r="AE28" s="20">
        <v>32</v>
      </c>
      <c r="AF28" s="20">
        <v>57</v>
      </c>
      <c r="AG28" s="29">
        <f t="shared" si="13"/>
        <v>186</v>
      </c>
      <c r="AH28" s="31">
        <v>12</v>
      </c>
      <c r="AI28" s="31">
        <f t="shared" si="14"/>
        <v>198</v>
      </c>
      <c r="AJ28" s="31">
        <f t="shared" si="21"/>
        <v>2</v>
      </c>
      <c r="AK28" s="31">
        <v>200</v>
      </c>
      <c r="AL28" s="31">
        <f t="shared" si="22"/>
        <v>744</v>
      </c>
      <c r="AM28" s="20">
        <v>11</v>
      </c>
      <c r="AN28" s="20">
        <v>16</v>
      </c>
      <c r="AO28" s="20">
        <v>0</v>
      </c>
      <c r="AP28" s="20">
        <v>0</v>
      </c>
      <c r="AQ28" s="33">
        <f t="shared" si="23"/>
        <v>43</v>
      </c>
      <c r="AR28" s="31">
        <f t="shared" si="15"/>
        <v>814</v>
      </c>
    </row>
    <row r="29" spans="1:44" outlineLevel="2" x14ac:dyDescent="0.25">
      <c r="A29" s="24">
        <v>25</v>
      </c>
      <c r="B29" s="56" t="s">
        <v>94</v>
      </c>
      <c r="C29" s="23" t="s">
        <v>53</v>
      </c>
      <c r="D29" s="20">
        <v>23</v>
      </c>
      <c r="E29" s="20">
        <v>154</v>
      </c>
      <c r="F29" s="20">
        <v>78</v>
      </c>
      <c r="G29" s="20">
        <v>12</v>
      </c>
      <c r="H29" s="29">
        <f t="shared" si="8"/>
        <v>267</v>
      </c>
      <c r="I29" s="31">
        <v>5</v>
      </c>
      <c r="J29" s="31">
        <f t="shared" si="9"/>
        <v>272</v>
      </c>
      <c r="K29" s="31">
        <f t="shared" si="17"/>
        <v>0</v>
      </c>
      <c r="L29" s="31">
        <v>272</v>
      </c>
      <c r="M29" s="20">
        <v>23</v>
      </c>
      <c r="N29" s="31">
        <v>0</v>
      </c>
      <c r="O29" s="31">
        <f t="shared" si="10"/>
        <v>23</v>
      </c>
      <c r="P29" s="31">
        <f t="shared" si="18"/>
        <v>-3</v>
      </c>
      <c r="Q29" s="31">
        <v>20</v>
      </c>
      <c r="R29" s="20">
        <v>9</v>
      </c>
      <c r="S29" s="31">
        <v>1</v>
      </c>
      <c r="T29" s="31">
        <f t="shared" si="2"/>
        <v>10</v>
      </c>
      <c r="U29" s="31">
        <f t="shared" si="19"/>
        <v>0</v>
      </c>
      <c r="V29" s="31">
        <v>10</v>
      </c>
      <c r="W29" s="20">
        <v>40</v>
      </c>
      <c r="X29" s="20">
        <v>31</v>
      </c>
      <c r="Y29" s="29">
        <f t="shared" si="11"/>
        <v>71</v>
      </c>
      <c r="Z29" s="31">
        <v>5</v>
      </c>
      <c r="AA29" s="31">
        <f t="shared" si="12"/>
        <v>76</v>
      </c>
      <c r="AB29" s="31">
        <f t="shared" si="20"/>
        <v>1</v>
      </c>
      <c r="AC29" s="31">
        <v>77</v>
      </c>
      <c r="AD29" s="20">
        <v>39</v>
      </c>
      <c r="AE29" s="20">
        <v>6</v>
      </c>
      <c r="AF29" s="20">
        <v>48</v>
      </c>
      <c r="AG29" s="29">
        <f t="shared" si="13"/>
        <v>93</v>
      </c>
      <c r="AH29" s="31">
        <v>9</v>
      </c>
      <c r="AI29" s="31">
        <f t="shared" si="14"/>
        <v>102</v>
      </c>
      <c r="AJ29" s="31">
        <f t="shared" si="21"/>
        <v>2</v>
      </c>
      <c r="AK29" s="31">
        <v>104</v>
      </c>
      <c r="AL29" s="31">
        <f t="shared" si="22"/>
        <v>463</v>
      </c>
      <c r="AM29" s="20">
        <v>8</v>
      </c>
      <c r="AN29" s="20">
        <v>8</v>
      </c>
      <c r="AO29" s="20">
        <v>0</v>
      </c>
      <c r="AP29" s="20">
        <v>0</v>
      </c>
      <c r="AQ29" s="33">
        <f t="shared" si="23"/>
        <v>20</v>
      </c>
      <c r="AR29" s="31">
        <f t="shared" si="15"/>
        <v>499</v>
      </c>
    </row>
    <row r="30" spans="1:44" outlineLevel="2" x14ac:dyDescent="0.25">
      <c r="A30" s="24">
        <v>26</v>
      </c>
      <c r="B30" s="56" t="s">
        <v>94</v>
      </c>
      <c r="C30" s="23" t="s">
        <v>53</v>
      </c>
      <c r="D30" s="20">
        <v>22</v>
      </c>
      <c r="E30" s="20">
        <v>182</v>
      </c>
      <c r="F30" s="20">
        <v>98</v>
      </c>
      <c r="G30" s="20">
        <v>18</v>
      </c>
      <c r="H30" s="29">
        <f t="shared" si="8"/>
        <v>320</v>
      </c>
      <c r="I30" s="31">
        <v>13</v>
      </c>
      <c r="J30" s="31">
        <f t="shared" si="9"/>
        <v>333</v>
      </c>
      <c r="K30" s="31">
        <f t="shared" si="17"/>
        <v>1</v>
      </c>
      <c r="L30" s="31">
        <v>334</v>
      </c>
      <c r="M30" s="20">
        <v>22</v>
      </c>
      <c r="N30" s="31">
        <v>2</v>
      </c>
      <c r="O30" s="31">
        <f t="shared" si="10"/>
        <v>24</v>
      </c>
      <c r="P30" s="31">
        <f t="shared" si="18"/>
        <v>2</v>
      </c>
      <c r="Q30" s="31">
        <v>26</v>
      </c>
      <c r="R30" s="20">
        <v>11</v>
      </c>
      <c r="S30" s="31">
        <v>1</v>
      </c>
      <c r="T30" s="31">
        <f t="shared" si="2"/>
        <v>12</v>
      </c>
      <c r="U30" s="31">
        <f t="shared" si="19"/>
        <v>-1</v>
      </c>
      <c r="V30" s="31">
        <v>11</v>
      </c>
      <c r="W30" s="20">
        <v>18</v>
      </c>
      <c r="X30" s="20">
        <v>38</v>
      </c>
      <c r="Y30" s="29">
        <f t="shared" si="11"/>
        <v>56</v>
      </c>
      <c r="Z30" s="31">
        <v>6</v>
      </c>
      <c r="AA30" s="31">
        <f t="shared" si="12"/>
        <v>62</v>
      </c>
      <c r="AB30" s="31">
        <f t="shared" si="20"/>
        <v>-1</v>
      </c>
      <c r="AC30" s="31">
        <v>61</v>
      </c>
      <c r="AD30" s="20">
        <v>36</v>
      </c>
      <c r="AE30" s="20">
        <v>8</v>
      </c>
      <c r="AF30" s="20">
        <v>47</v>
      </c>
      <c r="AG30" s="29">
        <f t="shared" si="13"/>
        <v>91</v>
      </c>
      <c r="AH30" s="31">
        <v>4</v>
      </c>
      <c r="AI30" s="31">
        <f t="shared" si="14"/>
        <v>95</v>
      </c>
      <c r="AJ30" s="31">
        <f t="shared" si="21"/>
        <v>-1</v>
      </c>
      <c r="AK30" s="31">
        <v>94</v>
      </c>
      <c r="AL30" s="31">
        <f t="shared" si="22"/>
        <v>500</v>
      </c>
      <c r="AM30" s="20">
        <v>17</v>
      </c>
      <c r="AN30" s="20">
        <v>6</v>
      </c>
      <c r="AO30" s="20">
        <v>0</v>
      </c>
      <c r="AP30" s="20">
        <v>0</v>
      </c>
      <c r="AQ30" s="33">
        <f t="shared" si="23"/>
        <v>26</v>
      </c>
      <c r="AR30" s="31">
        <f t="shared" si="15"/>
        <v>549</v>
      </c>
    </row>
    <row r="31" spans="1:44" outlineLevel="2" x14ac:dyDescent="0.25">
      <c r="A31" s="24">
        <v>32</v>
      </c>
      <c r="B31" s="56" t="s">
        <v>94</v>
      </c>
      <c r="C31" s="23" t="s">
        <v>53</v>
      </c>
      <c r="D31" s="20">
        <v>27</v>
      </c>
      <c r="E31" s="20">
        <v>131</v>
      </c>
      <c r="F31" s="20">
        <v>73</v>
      </c>
      <c r="G31" s="20">
        <v>15</v>
      </c>
      <c r="H31" s="29">
        <f>SUM(D31:G31)</f>
        <v>246</v>
      </c>
      <c r="I31" s="31">
        <v>9</v>
      </c>
      <c r="J31" s="31">
        <f>SUM(H31:I31)</f>
        <v>255</v>
      </c>
      <c r="K31" s="31">
        <f t="shared" si="17"/>
        <v>0</v>
      </c>
      <c r="L31" s="31">
        <v>255</v>
      </c>
      <c r="M31" s="20">
        <v>17</v>
      </c>
      <c r="N31" s="31">
        <v>1</v>
      </c>
      <c r="O31" s="31">
        <f>SUM(M31:N31)</f>
        <v>18</v>
      </c>
      <c r="P31" s="31">
        <f t="shared" si="18"/>
        <v>0</v>
      </c>
      <c r="Q31" s="31">
        <v>18</v>
      </c>
      <c r="R31" s="20">
        <v>21</v>
      </c>
      <c r="S31" s="31">
        <v>0</v>
      </c>
      <c r="T31" s="31">
        <f>SUM(R31:S31)</f>
        <v>21</v>
      </c>
      <c r="U31" s="31">
        <f t="shared" si="19"/>
        <v>0</v>
      </c>
      <c r="V31" s="31">
        <v>21</v>
      </c>
      <c r="W31" s="20">
        <v>25</v>
      </c>
      <c r="X31" s="20">
        <v>33</v>
      </c>
      <c r="Y31" s="29">
        <f>SUM(W31:X31)</f>
        <v>58</v>
      </c>
      <c r="Z31" s="31">
        <v>1</v>
      </c>
      <c r="AA31" s="31">
        <f>SUM(Y31:Z31)</f>
        <v>59</v>
      </c>
      <c r="AB31" s="31">
        <f t="shared" si="20"/>
        <v>3</v>
      </c>
      <c r="AC31" s="31">
        <v>62</v>
      </c>
      <c r="AD31" s="20">
        <v>39</v>
      </c>
      <c r="AE31" s="20">
        <v>16</v>
      </c>
      <c r="AF31" s="20">
        <v>28</v>
      </c>
      <c r="AG31" s="29">
        <f>SUM(AD31:AF31)</f>
        <v>83</v>
      </c>
      <c r="AH31" s="31">
        <v>3</v>
      </c>
      <c r="AI31" s="31">
        <f>SUM(AG31:AH31)</f>
        <v>86</v>
      </c>
      <c r="AJ31" s="31">
        <f t="shared" si="21"/>
        <v>-3</v>
      </c>
      <c r="AK31" s="31">
        <v>83</v>
      </c>
      <c r="AL31" s="31">
        <f t="shared" si="22"/>
        <v>425</v>
      </c>
      <c r="AM31" s="20">
        <v>17</v>
      </c>
      <c r="AN31" s="20">
        <v>10</v>
      </c>
      <c r="AO31" s="20">
        <v>0</v>
      </c>
      <c r="AP31" s="20">
        <v>0</v>
      </c>
      <c r="AQ31" s="33">
        <f t="shared" si="23"/>
        <v>14</v>
      </c>
      <c r="AR31" s="31">
        <f>+AL31+AM31+AN31+AQ31</f>
        <v>466</v>
      </c>
    </row>
    <row r="32" spans="1:44" outlineLevel="2" x14ac:dyDescent="0.25">
      <c r="A32" s="24">
        <v>27</v>
      </c>
      <c r="B32" s="56" t="s">
        <v>94</v>
      </c>
      <c r="C32" s="23" t="s">
        <v>54</v>
      </c>
      <c r="D32" s="20">
        <v>32</v>
      </c>
      <c r="E32" s="20">
        <v>126</v>
      </c>
      <c r="F32" s="20">
        <v>151</v>
      </c>
      <c r="G32" s="20">
        <v>64</v>
      </c>
      <c r="H32" s="29">
        <f t="shared" si="8"/>
        <v>373</v>
      </c>
      <c r="I32" s="31">
        <v>16</v>
      </c>
      <c r="J32" s="31">
        <f t="shared" si="9"/>
        <v>389</v>
      </c>
      <c r="K32" s="31">
        <f t="shared" si="17"/>
        <v>9</v>
      </c>
      <c r="L32" s="31">
        <v>398</v>
      </c>
      <c r="M32" s="20">
        <v>32</v>
      </c>
      <c r="N32" s="31">
        <v>6</v>
      </c>
      <c r="O32" s="31">
        <f t="shared" si="10"/>
        <v>38</v>
      </c>
      <c r="P32" s="31">
        <f t="shared" si="18"/>
        <v>-3</v>
      </c>
      <c r="Q32" s="31">
        <v>35</v>
      </c>
      <c r="R32" s="20">
        <v>23</v>
      </c>
      <c r="S32" s="31">
        <v>3</v>
      </c>
      <c r="T32" s="31">
        <f t="shared" si="2"/>
        <v>26</v>
      </c>
      <c r="U32" s="31">
        <f t="shared" si="19"/>
        <v>0</v>
      </c>
      <c r="V32" s="31">
        <v>26</v>
      </c>
      <c r="W32" s="20">
        <v>23</v>
      </c>
      <c r="X32" s="20">
        <v>109</v>
      </c>
      <c r="Y32" s="29">
        <f t="shared" si="11"/>
        <v>132</v>
      </c>
      <c r="Z32" s="31">
        <v>11</v>
      </c>
      <c r="AA32" s="31">
        <f t="shared" si="12"/>
        <v>143</v>
      </c>
      <c r="AB32" s="31">
        <f t="shared" si="20"/>
        <v>-10</v>
      </c>
      <c r="AC32" s="31">
        <v>133</v>
      </c>
      <c r="AD32" s="20">
        <v>86</v>
      </c>
      <c r="AE32" s="20">
        <v>12</v>
      </c>
      <c r="AF32" s="20">
        <v>29</v>
      </c>
      <c r="AG32" s="29">
        <f t="shared" si="13"/>
        <v>127</v>
      </c>
      <c r="AH32" s="31">
        <v>15</v>
      </c>
      <c r="AI32" s="31">
        <f t="shared" si="14"/>
        <v>142</v>
      </c>
      <c r="AJ32" s="31">
        <f t="shared" si="21"/>
        <v>4</v>
      </c>
      <c r="AK32" s="31">
        <v>146</v>
      </c>
      <c r="AL32" s="31">
        <f t="shared" si="22"/>
        <v>687</v>
      </c>
      <c r="AM32" s="20">
        <v>8</v>
      </c>
      <c r="AN32" s="20">
        <v>29</v>
      </c>
      <c r="AO32" s="20">
        <v>0</v>
      </c>
      <c r="AP32" s="20">
        <v>0</v>
      </c>
      <c r="AQ32" s="33">
        <f t="shared" si="23"/>
        <v>51</v>
      </c>
      <c r="AR32" s="31">
        <f t="shared" si="15"/>
        <v>775</v>
      </c>
    </row>
    <row r="33" spans="1:45" outlineLevel="2" x14ac:dyDescent="0.25">
      <c r="A33" s="24">
        <v>28</v>
      </c>
      <c r="B33" s="56" t="s">
        <v>94</v>
      </c>
      <c r="C33" s="23" t="s">
        <v>55</v>
      </c>
      <c r="D33" s="20">
        <v>49</v>
      </c>
      <c r="E33" s="20">
        <v>99</v>
      </c>
      <c r="F33" s="20">
        <v>148</v>
      </c>
      <c r="G33" s="20">
        <v>31</v>
      </c>
      <c r="H33" s="29">
        <f t="shared" si="8"/>
        <v>327</v>
      </c>
      <c r="I33" s="31">
        <v>18</v>
      </c>
      <c r="J33" s="31">
        <f t="shared" si="9"/>
        <v>345</v>
      </c>
      <c r="K33" s="31">
        <f t="shared" si="17"/>
        <v>0</v>
      </c>
      <c r="L33" s="31">
        <v>345</v>
      </c>
      <c r="M33" s="20">
        <v>46</v>
      </c>
      <c r="N33" s="31">
        <v>2</v>
      </c>
      <c r="O33" s="31">
        <f t="shared" si="10"/>
        <v>48</v>
      </c>
      <c r="P33" s="31">
        <f t="shared" si="18"/>
        <v>0</v>
      </c>
      <c r="Q33" s="31">
        <v>48</v>
      </c>
      <c r="R33" s="20">
        <v>9</v>
      </c>
      <c r="S33" s="31">
        <v>1</v>
      </c>
      <c r="T33" s="31">
        <f t="shared" si="2"/>
        <v>10</v>
      </c>
      <c r="U33" s="31">
        <f t="shared" si="19"/>
        <v>0</v>
      </c>
      <c r="V33" s="31">
        <v>10</v>
      </c>
      <c r="W33" s="20">
        <v>44</v>
      </c>
      <c r="X33" s="20">
        <v>51</v>
      </c>
      <c r="Y33" s="29">
        <f t="shared" si="11"/>
        <v>95</v>
      </c>
      <c r="Z33" s="31">
        <v>2</v>
      </c>
      <c r="AA33" s="31">
        <f t="shared" si="12"/>
        <v>97</v>
      </c>
      <c r="AB33" s="31">
        <f t="shared" si="20"/>
        <v>2</v>
      </c>
      <c r="AC33" s="31">
        <v>99</v>
      </c>
      <c r="AD33" s="20">
        <v>72</v>
      </c>
      <c r="AE33" s="20">
        <v>13</v>
      </c>
      <c r="AF33" s="20">
        <v>31</v>
      </c>
      <c r="AG33" s="29">
        <f t="shared" si="13"/>
        <v>116</v>
      </c>
      <c r="AH33" s="31">
        <v>20</v>
      </c>
      <c r="AI33" s="31">
        <f t="shared" si="14"/>
        <v>136</v>
      </c>
      <c r="AJ33" s="31">
        <f t="shared" si="21"/>
        <v>-2</v>
      </c>
      <c r="AK33" s="31">
        <v>134</v>
      </c>
      <c r="AL33" s="31">
        <f t="shared" si="22"/>
        <v>593</v>
      </c>
      <c r="AM33" s="20">
        <v>10</v>
      </c>
      <c r="AN33" s="20">
        <v>16</v>
      </c>
      <c r="AO33" s="20">
        <v>0</v>
      </c>
      <c r="AP33" s="20">
        <v>0</v>
      </c>
      <c r="AQ33" s="33">
        <f t="shared" si="23"/>
        <v>43</v>
      </c>
      <c r="AR33" s="31">
        <f t="shared" si="15"/>
        <v>662</v>
      </c>
    </row>
    <row r="34" spans="1:45" outlineLevel="2" x14ac:dyDescent="0.25">
      <c r="A34" s="24">
        <v>29</v>
      </c>
      <c r="B34" s="56" t="s">
        <v>94</v>
      </c>
      <c r="C34" s="23" t="s">
        <v>56</v>
      </c>
      <c r="D34" s="20">
        <v>28</v>
      </c>
      <c r="E34" s="20">
        <v>152</v>
      </c>
      <c r="F34" s="20">
        <v>211</v>
      </c>
      <c r="G34" s="20">
        <v>27</v>
      </c>
      <c r="H34" s="29">
        <f t="shared" si="8"/>
        <v>418</v>
      </c>
      <c r="I34" s="31">
        <v>6</v>
      </c>
      <c r="J34" s="31">
        <f t="shared" si="9"/>
        <v>424</v>
      </c>
      <c r="K34" s="31">
        <f t="shared" si="17"/>
        <v>2</v>
      </c>
      <c r="L34" s="31">
        <v>426</v>
      </c>
      <c r="M34" s="20">
        <v>31</v>
      </c>
      <c r="N34" s="31">
        <v>0</v>
      </c>
      <c r="O34" s="31">
        <f t="shared" si="10"/>
        <v>31</v>
      </c>
      <c r="P34" s="31">
        <f t="shared" si="18"/>
        <v>-4</v>
      </c>
      <c r="Q34" s="31">
        <v>27</v>
      </c>
      <c r="R34" s="20">
        <v>24</v>
      </c>
      <c r="S34" s="31">
        <v>0</v>
      </c>
      <c r="T34" s="31">
        <f t="shared" si="2"/>
        <v>24</v>
      </c>
      <c r="U34" s="31">
        <f t="shared" si="19"/>
        <v>0</v>
      </c>
      <c r="V34" s="31">
        <v>24</v>
      </c>
      <c r="W34" s="20">
        <v>55</v>
      </c>
      <c r="X34" s="20">
        <v>52</v>
      </c>
      <c r="Y34" s="29">
        <f t="shared" si="11"/>
        <v>107</v>
      </c>
      <c r="Z34" s="31">
        <v>2</v>
      </c>
      <c r="AA34" s="31">
        <f t="shared" si="12"/>
        <v>109</v>
      </c>
      <c r="AB34" s="31">
        <f t="shared" si="20"/>
        <v>0</v>
      </c>
      <c r="AC34" s="31">
        <v>109</v>
      </c>
      <c r="AD34" s="20">
        <v>46</v>
      </c>
      <c r="AE34" s="20">
        <v>17</v>
      </c>
      <c r="AF34" s="20">
        <v>117</v>
      </c>
      <c r="AG34" s="29">
        <f t="shared" si="13"/>
        <v>180</v>
      </c>
      <c r="AH34" s="31">
        <v>5</v>
      </c>
      <c r="AI34" s="31">
        <f t="shared" si="14"/>
        <v>185</v>
      </c>
      <c r="AJ34" s="31">
        <f t="shared" si="21"/>
        <v>2</v>
      </c>
      <c r="AK34" s="31">
        <v>187</v>
      </c>
      <c r="AL34" s="31">
        <f t="shared" si="22"/>
        <v>760</v>
      </c>
      <c r="AM34" s="20">
        <v>18</v>
      </c>
      <c r="AN34" s="20">
        <v>10</v>
      </c>
      <c r="AO34" s="20">
        <v>0</v>
      </c>
      <c r="AP34" s="20">
        <v>0</v>
      </c>
      <c r="AQ34" s="33">
        <f t="shared" si="23"/>
        <v>13</v>
      </c>
      <c r="AR34" s="31">
        <f t="shared" si="15"/>
        <v>801</v>
      </c>
    </row>
    <row r="35" spans="1:45" s="51" customFormat="1" outlineLevel="1" x14ac:dyDescent="0.25">
      <c r="A35" s="24"/>
      <c r="B35" s="55" t="s">
        <v>96</v>
      </c>
      <c r="C35" s="23"/>
      <c r="D35" s="52">
        <f t="shared" ref="D35:AR35" si="24">SUBTOTAL(9,D19:D34)</f>
        <v>424</v>
      </c>
      <c r="E35" s="52">
        <f t="shared" si="24"/>
        <v>2303</v>
      </c>
      <c r="F35" s="52">
        <f t="shared" si="24"/>
        <v>1649</v>
      </c>
      <c r="G35" s="52">
        <f t="shared" si="24"/>
        <v>381</v>
      </c>
      <c r="H35" s="29">
        <f t="shared" si="24"/>
        <v>4757</v>
      </c>
      <c r="I35" s="52">
        <f t="shared" si="24"/>
        <v>165</v>
      </c>
      <c r="J35" s="52">
        <f t="shared" si="24"/>
        <v>4922</v>
      </c>
      <c r="K35" s="52">
        <f t="shared" si="24"/>
        <v>18</v>
      </c>
      <c r="L35" s="52">
        <f t="shared" si="24"/>
        <v>4940</v>
      </c>
      <c r="M35" s="52">
        <f t="shared" si="24"/>
        <v>439</v>
      </c>
      <c r="N35" s="52">
        <f t="shared" si="24"/>
        <v>38</v>
      </c>
      <c r="O35" s="52">
        <f t="shared" si="24"/>
        <v>477</v>
      </c>
      <c r="P35" s="52">
        <f t="shared" si="24"/>
        <v>-12</v>
      </c>
      <c r="Q35" s="52">
        <f t="shared" si="24"/>
        <v>465</v>
      </c>
      <c r="R35" s="52">
        <f t="shared" si="24"/>
        <v>252</v>
      </c>
      <c r="S35" s="52">
        <f t="shared" si="24"/>
        <v>10</v>
      </c>
      <c r="T35" s="52">
        <f t="shared" si="24"/>
        <v>262</v>
      </c>
      <c r="U35" s="52">
        <f t="shared" si="24"/>
        <v>0</v>
      </c>
      <c r="V35" s="52">
        <f t="shared" si="24"/>
        <v>262</v>
      </c>
      <c r="W35" s="52">
        <f t="shared" si="24"/>
        <v>455</v>
      </c>
      <c r="X35" s="52">
        <f t="shared" si="24"/>
        <v>961</v>
      </c>
      <c r="Y35" s="29">
        <f t="shared" si="24"/>
        <v>1416</v>
      </c>
      <c r="Z35" s="52">
        <f t="shared" si="24"/>
        <v>94</v>
      </c>
      <c r="AA35" s="52">
        <f t="shared" si="24"/>
        <v>1510</v>
      </c>
      <c r="AB35" s="52">
        <f t="shared" si="24"/>
        <v>-7</v>
      </c>
      <c r="AC35" s="52">
        <f t="shared" si="24"/>
        <v>1503</v>
      </c>
      <c r="AD35" s="52">
        <f t="shared" si="24"/>
        <v>820</v>
      </c>
      <c r="AE35" s="52">
        <f t="shared" si="24"/>
        <v>292</v>
      </c>
      <c r="AF35" s="52">
        <f t="shared" si="24"/>
        <v>662</v>
      </c>
      <c r="AG35" s="29">
        <f t="shared" si="24"/>
        <v>1774</v>
      </c>
      <c r="AH35" s="52">
        <f t="shared" si="24"/>
        <v>145</v>
      </c>
      <c r="AI35" s="52">
        <f t="shared" si="24"/>
        <v>1919</v>
      </c>
      <c r="AJ35" s="52">
        <f t="shared" si="24"/>
        <v>1</v>
      </c>
      <c r="AK35" s="52">
        <f t="shared" si="24"/>
        <v>1920</v>
      </c>
      <c r="AL35" s="52">
        <f t="shared" si="24"/>
        <v>8638</v>
      </c>
      <c r="AM35" s="52">
        <f t="shared" si="24"/>
        <v>165</v>
      </c>
      <c r="AN35" s="52">
        <f t="shared" si="24"/>
        <v>189</v>
      </c>
      <c r="AO35" s="52">
        <f t="shared" si="24"/>
        <v>0</v>
      </c>
      <c r="AP35" s="52">
        <f t="shared" si="24"/>
        <v>0</v>
      </c>
      <c r="AQ35" s="33">
        <f t="shared" si="24"/>
        <v>452</v>
      </c>
      <c r="AR35" s="52">
        <f t="shared" si="24"/>
        <v>9444</v>
      </c>
    </row>
    <row r="36" spans="1:45" s="51" customFormat="1" x14ac:dyDescent="0.25">
      <c r="A36" s="25"/>
      <c r="B36" s="25" t="s">
        <v>98</v>
      </c>
      <c r="C36" s="26"/>
      <c r="D36" s="26">
        <f t="shared" ref="D36:AR36" si="25">SUBTOTAL(9,D2:D34)</f>
        <v>976</v>
      </c>
      <c r="E36" s="26">
        <f t="shared" si="25"/>
        <v>3751</v>
      </c>
      <c r="F36" s="26">
        <f t="shared" si="25"/>
        <v>2687</v>
      </c>
      <c r="G36" s="26">
        <f t="shared" si="25"/>
        <v>731</v>
      </c>
      <c r="H36" s="28">
        <f t="shared" si="25"/>
        <v>8145</v>
      </c>
      <c r="I36" s="26">
        <f t="shared" si="25"/>
        <v>326</v>
      </c>
      <c r="J36" s="34">
        <f t="shared" si="25"/>
        <v>8471</v>
      </c>
      <c r="K36" s="34">
        <f t="shared" si="25"/>
        <v>15</v>
      </c>
      <c r="L36" s="28">
        <f t="shared" si="25"/>
        <v>8486</v>
      </c>
      <c r="M36" s="26">
        <f t="shared" si="25"/>
        <v>1135</v>
      </c>
      <c r="N36" s="26">
        <f t="shared" si="25"/>
        <v>85</v>
      </c>
      <c r="O36" s="34">
        <f t="shared" si="25"/>
        <v>1220</v>
      </c>
      <c r="P36" s="34">
        <f t="shared" si="25"/>
        <v>-10</v>
      </c>
      <c r="Q36" s="28">
        <f t="shared" si="25"/>
        <v>1210</v>
      </c>
      <c r="R36" s="26">
        <f t="shared" si="25"/>
        <v>565</v>
      </c>
      <c r="S36" s="26">
        <f t="shared" si="25"/>
        <v>17</v>
      </c>
      <c r="T36" s="34">
        <f t="shared" si="25"/>
        <v>582</v>
      </c>
      <c r="U36" s="34">
        <f t="shared" si="25"/>
        <v>3</v>
      </c>
      <c r="V36" s="28">
        <f t="shared" si="25"/>
        <v>585</v>
      </c>
      <c r="W36" s="26">
        <f t="shared" si="25"/>
        <v>914</v>
      </c>
      <c r="X36" s="26">
        <f t="shared" si="25"/>
        <v>2055</v>
      </c>
      <c r="Y36" s="28">
        <f t="shared" si="25"/>
        <v>2969</v>
      </c>
      <c r="Z36" s="26">
        <f t="shared" si="25"/>
        <v>175</v>
      </c>
      <c r="AA36" s="34">
        <f t="shared" si="25"/>
        <v>3144</v>
      </c>
      <c r="AB36" s="34">
        <f t="shared" si="25"/>
        <v>-3</v>
      </c>
      <c r="AC36" s="28">
        <f t="shared" si="25"/>
        <v>3141</v>
      </c>
      <c r="AD36" s="28">
        <f t="shared" si="25"/>
        <v>2103</v>
      </c>
      <c r="AE36" s="28">
        <f t="shared" si="25"/>
        <v>757</v>
      </c>
      <c r="AF36" s="28">
        <f t="shared" si="25"/>
        <v>1277</v>
      </c>
      <c r="AG36" s="28">
        <f t="shared" si="25"/>
        <v>4137</v>
      </c>
      <c r="AH36" s="28">
        <f t="shared" si="25"/>
        <v>357</v>
      </c>
      <c r="AI36" s="34">
        <f t="shared" si="25"/>
        <v>4494</v>
      </c>
      <c r="AJ36" s="34">
        <f t="shared" si="25"/>
        <v>-5</v>
      </c>
      <c r="AK36" s="28">
        <f t="shared" si="25"/>
        <v>4489</v>
      </c>
      <c r="AL36" s="28">
        <f t="shared" si="25"/>
        <v>16951</v>
      </c>
      <c r="AM36" s="28">
        <f t="shared" si="25"/>
        <v>309</v>
      </c>
      <c r="AN36" s="28">
        <f t="shared" si="25"/>
        <v>375</v>
      </c>
      <c r="AO36" s="28">
        <f t="shared" si="25"/>
        <v>0</v>
      </c>
      <c r="AP36" s="28">
        <f t="shared" si="25"/>
        <v>0</v>
      </c>
      <c r="AQ36" s="34">
        <f t="shared" si="25"/>
        <v>960</v>
      </c>
      <c r="AR36" s="28">
        <f t="shared" si="25"/>
        <v>18595</v>
      </c>
      <c r="AS36" s="27"/>
    </row>
  </sheetData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5124" r:id="rId3" name="Control 4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327804</xdr:colOff>
                <xdr:row>0</xdr:row>
                <xdr:rowOff>232913</xdr:rowOff>
              </to>
            </anchor>
          </controlPr>
        </control>
      </mc:Choice>
      <mc:Fallback>
        <control shapeId="5124" r:id="rId3" name="Control 4"/>
      </mc:Fallback>
    </mc:AlternateContent>
    <mc:AlternateContent xmlns:mc="http://schemas.openxmlformats.org/markup-compatibility/2006">
      <mc:Choice Requires="x14">
        <control shapeId="5123" r:id="rId5" name="Control 3">
          <controlPr defaultSize="0" r:id="rId6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914400</xdr:colOff>
                <xdr:row>0</xdr:row>
                <xdr:rowOff>232913</xdr:rowOff>
              </to>
            </anchor>
          </controlPr>
        </control>
      </mc:Choice>
      <mc:Fallback>
        <control shapeId="5123" r:id="rId5" name="Control 3"/>
      </mc:Fallback>
    </mc:AlternateContent>
    <mc:AlternateContent xmlns:mc="http://schemas.openxmlformats.org/markup-compatibility/2006">
      <mc:Choice Requires="x14">
        <control shapeId="5122" r:id="rId7" name="Control 2">
          <controlPr defaultSize="0" r:id="rId8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914400</xdr:colOff>
                <xdr:row>0</xdr:row>
                <xdr:rowOff>232913</xdr:rowOff>
              </to>
            </anchor>
          </controlPr>
        </control>
      </mc:Choice>
      <mc:Fallback>
        <control shapeId="5122" r:id="rId7" name="Control 2"/>
      </mc:Fallback>
    </mc:AlternateContent>
    <mc:AlternateContent xmlns:mc="http://schemas.openxmlformats.org/markup-compatibility/2006">
      <mc:Choice Requires="x14">
        <control shapeId="5121" r:id="rId9" name="Control 1">
          <controlPr defaultSiz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327804</xdr:colOff>
                <xdr:row>0</xdr:row>
                <xdr:rowOff>232913</xdr:rowOff>
              </to>
            </anchor>
          </controlPr>
        </control>
      </mc:Choice>
      <mc:Fallback>
        <control shapeId="5121" r:id="rId9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sintesi 1° turno</vt:lpstr>
      <vt:lpstr>voti di 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</dc:creator>
  <cp:lastModifiedBy>F_Pomiato@outlook.it</cp:lastModifiedBy>
  <cp:lastPrinted>2020-10-04T21:22:35Z</cp:lastPrinted>
  <dcterms:created xsi:type="dcterms:W3CDTF">2020-10-01T07:50:54Z</dcterms:created>
  <dcterms:modified xsi:type="dcterms:W3CDTF">2020-10-17T08:16:09Z</dcterms:modified>
</cp:coreProperties>
</file>